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html_19.10.01\documents\"/>
    </mc:Choice>
  </mc:AlternateContent>
  <bookViews>
    <workbookView xWindow="0" yWindow="20" windowWidth="20730" windowHeight="10220" activeTab="1"/>
  </bookViews>
  <sheets>
    <sheet name="ご記入見本" sheetId="10" r:id="rId1"/>
    <sheet name="ご記入フォーム" sheetId="24" r:id="rId2"/>
  </sheets>
  <definedNames>
    <definedName name="_xlnm.Print_Area" localSheetId="1">ご記入フォーム!$B$1:$W$98</definedName>
    <definedName name="_xlnm.Print_Area" localSheetId="0">ご記入見本!$B$1:$W$98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24" l="1"/>
  <c r="AA1" i="10"/>
  <c r="AE97" i="24" l="1"/>
  <c r="AD97" i="24"/>
  <c r="AC97" i="24"/>
  <c r="AF97" i="24" s="1"/>
  <c r="AC95" i="24"/>
  <c r="AD94" i="24"/>
  <c r="AC94" i="24"/>
  <c r="AC92" i="24"/>
  <c r="AC91" i="24"/>
  <c r="AD89" i="24"/>
  <c r="AC89" i="24"/>
  <c r="AD88" i="24"/>
  <c r="AC88" i="24"/>
  <c r="AC83" i="24"/>
  <c r="AA83" i="24"/>
  <c r="AC82" i="24"/>
  <c r="AE81" i="24"/>
  <c r="AD81" i="24"/>
  <c r="AC81" i="24"/>
  <c r="AD79" i="24"/>
  <c r="AC79" i="24"/>
  <c r="AC78" i="24"/>
  <c r="AA78" i="24"/>
  <c r="AG76" i="24"/>
  <c r="AF76" i="24"/>
  <c r="AH76" i="24" s="1"/>
  <c r="AD76" i="24"/>
  <c r="AC76" i="24"/>
  <c r="AE76" i="24" s="1"/>
  <c r="AC73" i="24"/>
  <c r="AA73" i="24"/>
  <c r="AA70" i="24"/>
  <c r="AC70" i="24" s="1"/>
  <c r="AF69" i="24"/>
  <c r="AD69" i="24"/>
  <c r="AC69" i="24"/>
  <c r="AE69" i="24" s="1"/>
  <c r="AD67" i="24"/>
  <c r="AB67" i="24"/>
  <c r="AD66" i="24"/>
  <c r="AC66" i="24"/>
  <c r="AB66" i="24"/>
  <c r="AA66" i="24"/>
  <c r="AD65" i="24"/>
  <c r="AC65" i="24"/>
  <c r="AB65" i="24"/>
  <c r="DU4" i="24" s="1"/>
  <c r="AA65" i="24"/>
  <c r="AL64" i="24"/>
  <c r="AG64" i="24"/>
  <c r="AE64" i="24"/>
  <c r="AD64" i="24"/>
  <c r="AH64" i="24" s="1"/>
  <c r="AC64" i="24"/>
  <c r="AJ64" i="24" s="1"/>
  <c r="AA64" i="24"/>
  <c r="AK63" i="24"/>
  <c r="AI63" i="24"/>
  <c r="AG63" i="24"/>
  <c r="AE63" i="24"/>
  <c r="AD63" i="24"/>
  <c r="AH63" i="24" s="1"/>
  <c r="AC63" i="24"/>
  <c r="AJ63" i="24" s="1"/>
  <c r="AA63" i="24"/>
  <c r="AA61" i="24"/>
  <c r="AL60" i="24"/>
  <c r="AK60" i="24"/>
  <c r="AG60" i="24"/>
  <c r="AE60" i="24"/>
  <c r="AD60" i="24"/>
  <c r="AC60" i="24"/>
  <c r="AA60" i="24"/>
  <c r="AL59" i="24"/>
  <c r="AH59" i="24"/>
  <c r="AG59" i="24"/>
  <c r="AE59" i="24"/>
  <c r="AD59" i="24"/>
  <c r="AC59" i="24"/>
  <c r="AJ59" i="24" s="1"/>
  <c r="AA59" i="24"/>
  <c r="AK57" i="24"/>
  <c r="AI57" i="24"/>
  <c r="AG57" i="24"/>
  <c r="AE57" i="24"/>
  <c r="AD57" i="24"/>
  <c r="AH57" i="24" s="1"/>
  <c r="AC57" i="24"/>
  <c r="AJ57" i="24" s="1"/>
  <c r="AA57" i="24"/>
  <c r="AL56" i="24"/>
  <c r="AK56" i="24"/>
  <c r="AG56" i="24"/>
  <c r="AE56" i="24"/>
  <c r="AD56" i="24"/>
  <c r="AI56" i="24" s="1"/>
  <c r="AC56" i="24"/>
  <c r="AF56" i="24" s="1"/>
  <c r="AA56" i="24"/>
  <c r="AJ54" i="24"/>
  <c r="AF54" i="24"/>
  <c r="AE54" i="24"/>
  <c r="AL54" i="24" s="1"/>
  <c r="DB4" i="24" s="1"/>
  <c r="AD54" i="24"/>
  <c r="AK54" i="24" s="1"/>
  <c r="DA4" i="24" s="1"/>
  <c r="AC54" i="24"/>
  <c r="AA54" i="24"/>
  <c r="AO53" i="24"/>
  <c r="AN53" i="24"/>
  <c r="CX4" i="24" s="1"/>
  <c r="AK53" i="24"/>
  <c r="CU4" i="24" s="1"/>
  <c r="AJ53" i="24"/>
  <c r="CT4" i="24" s="1"/>
  <c r="AH53" i="24"/>
  <c r="AG53" i="24"/>
  <c r="AF53" i="24"/>
  <c r="AM53" i="24" s="1"/>
  <c r="CW4" i="24" s="1"/>
  <c r="AE53" i="24"/>
  <c r="AL53" i="24" s="1"/>
  <c r="CV4" i="24" s="1"/>
  <c r="AD53" i="24"/>
  <c r="AC53" i="24"/>
  <c r="AB51" i="24"/>
  <c r="AA51" i="24"/>
  <c r="AH50" i="24"/>
  <c r="AE50" i="24"/>
  <c r="AD50" i="24"/>
  <c r="AC50" i="24"/>
  <c r="AA50" i="24"/>
  <c r="AE48" i="24"/>
  <c r="AD48" i="24"/>
  <c r="AC48" i="24"/>
  <c r="AE47" i="24"/>
  <c r="AD47" i="24"/>
  <c r="AC47" i="24"/>
  <c r="AA47" i="24"/>
  <c r="AE46" i="24"/>
  <c r="AD46" i="24"/>
  <c r="AC46" i="24"/>
  <c r="AE45" i="24"/>
  <c r="AD45" i="24"/>
  <c r="AC45" i="24"/>
  <c r="AA45" i="24"/>
  <c r="AE44" i="24"/>
  <c r="AD44" i="24"/>
  <c r="AC44" i="24"/>
  <c r="AA44" i="24"/>
  <c r="AC42" i="24"/>
  <c r="AA42" i="24"/>
  <c r="AD40" i="24"/>
  <c r="AF40" i="24" s="1"/>
  <c r="AC40" i="24"/>
  <c r="AH40" i="24" s="1"/>
  <c r="AA40" i="24"/>
  <c r="AI39" i="24"/>
  <c r="CH4" i="24" s="1"/>
  <c r="AE39" i="24"/>
  <c r="AJ39" i="24" s="1"/>
  <c r="CP4" i="24" s="1"/>
  <c r="AD39" i="24"/>
  <c r="AC39" i="24"/>
  <c r="AH39" i="24" s="1"/>
  <c r="BZ4" i="24" s="1"/>
  <c r="AI38" i="24"/>
  <c r="CG4" i="24" s="1"/>
  <c r="AE38" i="24"/>
  <c r="AJ38" i="24" s="1"/>
  <c r="CO4" i="24" s="1"/>
  <c r="AD38" i="24"/>
  <c r="AC38" i="24"/>
  <c r="AH38" i="24" s="1"/>
  <c r="BY4" i="24" s="1"/>
  <c r="AJ37" i="24"/>
  <c r="CN4" i="24" s="1"/>
  <c r="AE37" i="24"/>
  <c r="AD37" i="24"/>
  <c r="AI37" i="24" s="1"/>
  <c r="CF4" i="24" s="1"/>
  <c r="AC37" i="24"/>
  <c r="AH37" i="24" s="1"/>
  <c r="BX4" i="24" s="1"/>
  <c r="AH36" i="24"/>
  <c r="AE36" i="24"/>
  <c r="AJ36" i="24" s="1"/>
  <c r="AD36" i="24"/>
  <c r="AI36" i="24" s="1"/>
  <c r="CE4" i="24" s="1"/>
  <c r="AC36" i="24"/>
  <c r="AJ35" i="24"/>
  <c r="CL4" i="24" s="1"/>
  <c r="AI35" i="24"/>
  <c r="CD4" i="24" s="1"/>
  <c r="AE35" i="24"/>
  <c r="AD35" i="24"/>
  <c r="AC35" i="24"/>
  <c r="AH35" i="24" s="1"/>
  <c r="BV4" i="24" s="1"/>
  <c r="AI34" i="24"/>
  <c r="CC4" i="24" s="1"/>
  <c r="AE34" i="24"/>
  <c r="AJ34" i="24" s="1"/>
  <c r="CK4" i="24" s="1"/>
  <c r="AD34" i="24"/>
  <c r="AC34" i="24"/>
  <c r="AH34" i="24" s="1"/>
  <c r="BU4" i="24" s="1"/>
  <c r="AJ33" i="24"/>
  <c r="AI33" i="24"/>
  <c r="CB4" i="24" s="1"/>
  <c r="AE33" i="24"/>
  <c r="AD33" i="24"/>
  <c r="AC33" i="24"/>
  <c r="AH33" i="24" s="1"/>
  <c r="BT4" i="24" s="1"/>
  <c r="AE32" i="24"/>
  <c r="AJ32" i="24" s="1"/>
  <c r="AD32" i="24"/>
  <c r="AI32" i="24" s="1"/>
  <c r="CA4" i="24" s="1"/>
  <c r="AC32" i="24"/>
  <c r="AH32" i="24" s="1"/>
  <c r="AC30" i="24"/>
  <c r="AB30" i="24"/>
  <c r="BQ4" i="24" s="1"/>
  <c r="AA30" i="24"/>
  <c r="AH29" i="24"/>
  <c r="AG29" i="24"/>
  <c r="AF29" i="24"/>
  <c r="AE29" i="24"/>
  <c r="AD29" i="24"/>
  <c r="AC29" i="24"/>
  <c r="AB29" i="24"/>
  <c r="AA29" i="24"/>
  <c r="AC28" i="24"/>
  <c r="AK27" i="24"/>
  <c r="AJ27" i="24"/>
  <c r="AI27" i="24"/>
  <c r="AH27" i="24"/>
  <c r="AG27" i="24"/>
  <c r="AF27" i="24"/>
  <c r="AE27" i="24"/>
  <c r="AD27" i="24"/>
  <c r="AC27" i="24"/>
  <c r="AB27" i="24"/>
  <c r="AA27" i="24"/>
  <c r="AK26" i="24"/>
  <c r="AJ26" i="24"/>
  <c r="AI26" i="24"/>
  <c r="AH26" i="24"/>
  <c r="AG26" i="24"/>
  <c r="AF26" i="24"/>
  <c r="AE26" i="24"/>
  <c r="AD26" i="24"/>
  <c r="AC26" i="24"/>
  <c r="AB26" i="24"/>
  <c r="AA26" i="24"/>
  <c r="AA24" i="24"/>
  <c r="AE23" i="24"/>
  <c r="AD23" i="24"/>
  <c r="AC23" i="24"/>
  <c r="AB23" i="24"/>
  <c r="AA23" i="24"/>
  <c r="AF22" i="24"/>
  <c r="AD22" i="24"/>
  <c r="AC22" i="24"/>
  <c r="AE22" i="24" s="1"/>
  <c r="AB22" i="24"/>
  <c r="AA22" i="24"/>
  <c r="BD4" i="24" s="1"/>
  <c r="AE21" i="24"/>
  <c r="AD21" i="24"/>
  <c r="AC21" i="24"/>
  <c r="AB21" i="24"/>
  <c r="AA21" i="24"/>
  <c r="AG20" i="24"/>
  <c r="AH20" i="24" s="1"/>
  <c r="AF20" i="24"/>
  <c r="AC20" i="24"/>
  <c r="AB20" i="24"/>
  <c r="BB4" i="24" s="1"/>
  <c r="AA20" i="24"/>
  <c r="AG19" i="24"/>
  <c r="AF19" i="24"/>
  <c r="AH19" i="24" s="1"/>
  <c r="AD19" i="24"/>
  <c r="AC19" i="24"/>
  <c r="AE19" i="24" s="1"/>
  <c r="AC18" i="24"/>
  <c r="AA18" i="24"/>
  <c r="AD17" i="24"/>
  <c r="AC17" i="24"/>
  <c r="AE17" i="24" s="1"/>
  <c r="AA17" i="24"/>
  <c r="AC16" i="24"/>
  <c r="AA16" i="24"/>
  <c r="AD15" i="24"/>
  <c r="AC15" i="24"/>
  <c r="AA15" i="24"/>
  <c r="AC14" i="24"/>
  <c r="AA14" i="24"/>
  <c r="AD13" i="24"/>
  <c r="AC13" i="24"/>
  <c r="AA13" i="24"/>
  <c r="BO4" i="24" s="1"/>
  <c r="AD12" i="24"/>
  <c r="AC12" i="24"/>
  <c r="AA12" i="24"/>
  <c r="AZ4" i="24" s="1"/>
  <c r="AD11" i="24"/>
  <c r="AC11" i="24"/>
  <c r="AD10" i="24"/>
  <c r="AC10" i="24"/>
  <c r="AD9" i="24"/>
  <c r="AC9" i="24"/>
  <c r="AA9" i="24"/>
  <c r="AV4" i="24" s="1"/>
  <c r="AC7" i="24"/>
  <c r="AA7" i="24"/>
  <c r="AB7" i="24" s="1"/>
  <c r="AW4" i="24" s="1"/>
  <c r="AD6" i="24"/>
  <c r="AC6" i="24"/>
  <c r="AA6" i="24"/>
  <c r="AA5" i="24"/>
  <c r="DV4" i="24"/>
  <c r="DT4" i="24"/>
  <c r="DQ4" i="24"/>
  <c r="DF4" i="24"/>
  <c r="DC4" i="24"/>
  <c r="CZ4" i="24"/>
  <c r="CY4" i="24"/>
  <c r="CS4" i="24"/>
  <c r="CR4" i="24"/>
  <c r="CQ4" i="24"/>
  <c r="CM4" i="24"/>
  <c r="CJ4" i="24"/>
  <c r="CI4" i="24"/>
  <c r="BW4" i="24"/>
  <c r="BS4" i="24"/>
  <c r="BR4" i="24"/>
  <c r="BP4" i="24"/>
  <c r="BK4" i="24"/>
  <c r="BE4" i="24"/>
  <c r="BC4" i="24"/>
  <c r="BA4" i="24"/>
  <c r="AU4" i="24"/>
  <c r="AT4" i="24"/>
  <c r="AA4" i="24"/>
  <c r="AE2" i="24"/>
  <c r="AD2" i="24"/>
  <c r="AC2" i="24"/>
  <c r="AA2" i="24"/>
  <c r="BF4" i="24" s="1"/>
  <c r="AE40" i="24" l="1"/>
  <c r="AF81" i="24"/>
  <c r="AI76" i="24"/>
  <c r="DD4" i="24" s="1"/>
  <c r="AE65" i="24"/>
  <c r="AJ56" i="24"/>
  <c r="AM56" i="24" s="1"/>
  <c r="AN56" i="24" s="1"/>
  <c r="DG4" i="24" s="1"/>
  <c r="AH54" i="24"/>
  <c r="AI53" i="24"/>
  <c r="AF50" i="24"/>
  <c r="AF48" i="24"/>
  <c r="AF32" i="24"/>
  <c r="AI29" i="24"/>
  <c r="AL26" i="24"/>
  <c r="AE15" i="24"/>
  <c r="AE16" i="24" s="1"/>
  <c r="AE13" i="24"/>
  <c r="AE14" i="24" s="1"/>
  <c r="AE6" i="24"/>
  <c r="AE7" i="24" s="1"/>
  <c r="AG22" i="24"/>
  <c r="AJ60" i="24"/>
  <c r="AM60" i="24" s="1"/>
  <c r="AN60" i="24" s="1"/>
  <c r="DO4" i="24" s="1"/>
  <c r="AF60" i="24"/>
  <c r="AL57" i="24"/>
  <c r="AM57" i="24" s="1"/>
  <c r="AN57" i="24" s="1"/>
  <c r="AF57" i="24"/>
  <c r="AK59" i="24"/>
  <c r="AM59" i="24" s="1"/>
  <c r="AN59" i="24" s="1"/>
  <c r="DN4" i="24" s="1"/>
  <c r="AI59" i="24"/>
  <c r="AF59" i="24"/>
  <c r="AH60" i="24"/>
  <c r="AF79" i="24"/>
  <c r="AE79" i="24"/>
  <c r="AK64" i="24"/>
  <c r="AM64" i="24" s="1"/>
  <c r="AN64" i="24" s="1"/>
  <c r="DS4" i="24" s="1"/>
  <c r="AI64" i="24"/>
  <c r="AF64" i="24"/>
  <c r="AL63" i="24"/>
  <c r="AM63" i="24" s="1"/>
  <c r="AN63" i="24" s="1"/>
  <c r="DR4" i="24" s="1"/>
  <c r="AF63" i="24"/>
  <c r="AF2" i="24"/>
  <c r="AE9" i="24"/>
  <c r="AE18" i="24"/>
  <c r="AL27" i="24"/>
  <c r="AH56" i="24"/>
  <c r="AI60" i="24"/>
  <c r="AJ76" i="24"/>
  <c r="DE4" i="24" s="1"/>
  <c r="AG54" i="24"/>
  <c r="AE81" i="10"/>
  <c r="AD81" i="10"/>
  <c r="AC81" i="10"/>
  <c r="AA47" i="10"/>
  <c r="AA45" i="10"/>
  <c r="AA44" i="10"/>
  <c r="AC45" i="10"/>
  <c r="AD45" i="10"/>
  <c r="AE45" i="10"/>
  <c r="AC46" i="10"/>
  <c r="AD46" i="10"/>
  <c r="AE46" i="10"/>
  <c r="AC47" i="10"/>
  <c r="AD47" i="10"/>
  <c r="AE47" i="10"/>
  <c r="AC48" i="10"/>
  <c r="AD48" i="10"/>
  <c r="AE48" i="10"/>
  <c r="AE44" i="10"/>
  <c r="AD44" i="10"/>
  <c r="AE97" i="10"/>
  <c r="AD97" i="10"/>
  <c r="AC97" i="10"/>
  <c r="AC82" i="10"/>
  <c r="AC95" i="10"/>
  <c r="AD94" i="10"/>
  <c r="AC94" i="10"/>
  <c r="AC92" i="10"/>
  <c r="AC91" i="10"/>
  <c r="AD89" i="10"/>
  <c r="AD88" i="10"/>
  <c r="AC89" i="10"/>
  <c r="AC88" i="10"/>
  <c r="AD67" i="10"/>
  <c r="AD66" i="10"/>
  <c r="AC66" i="10"/>
  <c r="AD65" i="10"/>
  <c r="AC65" i="10"/>
  <c r="AB65" i="10"/>
  <c r="AF81" i="10" l="1"/>
  <c r="AF97" i="10"/>
  <c r="AB66" i="10"/>
  <c r="AA66" i="10"/>
  <c r="AA65" i="10"/>
  <c r="AE65" i="10" l="1"/>
  <c r="AG57" i="10"/>
  <c r="AE57" i="10"/>
  <c r="AL57" i="10" s="1"/>
  <c r="AD57" i="10"/>
  <c r="AI57" i="10" s="1"/>
  <c r="AC57" i="10"/>
  <c r="AA57" i="10"/>
  <c r="AF57" i="10" l="1"/>
  <c r="AK57" i="10"/>
  <c r="AH57" i="10"/>
  <c r="AJ57" i="10"/>
  <c r="AM57" i="10" l="1"/>
  <c r="AN57" i="10" s="1"/>
  <c r="AH50" i="10"/>
  <c r="AC44" i="10" l="1"/>
  <c r="AF48" i="10" l="1"/>
  <c r="AE2" i="10"/>
  <c r="AD2" i="10"/>
  <c r="AC2" i="10"/>
  <c r="AB21" i="10"/>
  <c r="BC4" i="10" s="1"/>
  <c r="AE21" i="10"/>
  <c r="AB20" i="10"/>
  <c r="BB4" i="10" s="1"/>
  <c r="AA12" i="10"/>
  <c r="AZ4" i="10" s="1"/>
  <c r="AC27" i="10"/>
  <c r="AC26" i="10"/>
  <c r="DV4" i="10"/>
  <c r="DQ4" i="10"/>
  <c r="AG76" i="10"/>
  <c r="AF76" i="10"/>
  <c r="AJ76" i="10" s="1"/>
  <c r="DE4" i="10" s="1"/>
  <c r="AD76" i="10"/>
  <c r="AC76" i="10"/>
  <c r="BK4" i="10"/>
  <c r="AF2" i="10" l="1"/>
  <c r="AC28" i="10"/>
  <c r="AI76" i="10"/>
  <c r="DD4" i="10" s="1"/>
  <c r="AE76" i="10"/>
  <c r="AH76" i="10"/>
  <c r="CS4" i="10" l="1"/>
  <c r="BR4" i="10"/>
  <c r="AB30" i="10"/>
  <c r="BQ4" i="10" s="1"/>
  <c r="BA4" i="10"/>
  <c r="AT4" i="10"/>
  <c r="AG56" i="10" l="1"/>
  <c r="AG60" i="10"/>
  <c r="AG59" i="10"/>
  <c r="AC64" i="10"/>
  <c r="AJ64" i="10" s="1"/>
  <c r="AD64" i="10"/>
  <c r="AE64" i="10"/>
  <c r="AL64" i="10" s="1"/>
  <c r="AG64" i="10"/>
  <c r="AG63" i="10"/>
  <c r="AC63" i="10"/>
  <c r="AJ63" i="10" s="1"/>
  <c r="AD63" i="10"/>
  <c r="AE63" i="10"/>
  <c r="AL63" i="10" s="1"/>
  <c r="AC83" i="10"/>
  <c r="AA83" i="10"/>
  <c r="AA78" i="10"/>
  <c r="DF4" i="10" s="1"/>
  <c r="AD79" i="10"/>
  <c r="AC79" i="10"/>
  <c r="AF79" i="10" s="1"/>
  <c r="AC78" i="10"/>
  <c r="AA73" i="10"/>
  <c r="AC73" i="10"/>
  <c r="AA70" i="10"/>
  <c r="AC70" i="10" s="1"/>
  <c r="AD69" i="10"/>
  <c r="AC69" i="10"/>
  <c r="AF69" i="10" l="1"/>
  <c r="AI64" i="10"/>
  <c r="AK64" i="10"/>
  <c r="AM64" i="10" s="1"/>
  <c r="AN64" i="10" s="1"/>
  <c r="DS4" i="10" s="1"/>
  <c r="AI63" i="10"/>
  <c r="AK63" i="10"/>
  <c r="AM63" i="10" s="1"/>
  <c r="AN63" i="10" s="1"/>
  <c r="DR4" i="10" s="1"/>
  <c r="AF64" i="10"/>
  <c r="AH64" i="10"/>
  <c r="AH63" i="10"/>
  <c r="AF63" i="10"/>
  <c r="AE79" i="10"/>
  <c r="AE69" i="10"/>
  <c r="AB67" i="10"/>
  <c r="DU4" i="10"/>
  <c r="DT4" i="10"/>
  <c r="AA64" i="10"/>
  <c r="AA63" i="10"/>
  <c r="AA61" i="10"/>
  <c r="AA60" i="10"/>
  <c r="AA59" i="10"/>
  <c r="AE60" i="10"/>
  <c r="AL60" i="10" s="1"/>
  <c r="AD60" i="10"/>
  <c r="AK60" i="10" s="1"/>
  <c r="AC60" i="10"/>
  <c r="AJ60" i="10" s="1"/>
  <c r="AE59" i="10"/>
  <c r="AL59" i="10" s="1"/>
  <c r="AD59" i="10"/>
  <c r="AC59" i="10"/>
  <c r="AJ59" i="10" s="1"/>
  <c r="AE56" i="10"/>
  <c r="AL56" i="10" s="1"/>
  <c r="AD56" i="10"/>
  <c r="AK56" i="10" s="1"/>
  <c r="AC56" i="10"/>
  <c r="AJ56" i="10" s="1"/>
  <c r="AA56" i="10"/>
  <c r="AB51" i="10"/>
  <c r="AA51" i="10"/>
  <c r="AA54" i="10"/>
  <c r="DC4" i="10" s="1"/>
  <c r="AA40" i="10"/>
  <c r="CR4" i="10" s="1"/>
  <c r="AA42" i="10"/>
  <c r="AD40" i="10"/>
  <c r="AF22" i="10"/>
  <c r="AB22" i="10"/>
  <c r="BE4" i="10" s="1"/>
  <c r="AA24" i="10"/>
  <c r="AC42" i="10"/>
  <c r="AF54" i="10"/>
  <c r="AH53" i="10"/>
  <c r="AO53" i="10" s="1"/>
  <c r="CY4" i="10" s="1"/>
  <c r="AG53" i="10"/>
  <c r="AN53" i="10" s="1"/>
  <c r="CX4" i="10" s="1"/>
  <c r="AF53" i="10"/>
  <c r="AM53" i="10" s="1"/>
  <c r="CW4" i="10" s="1"/>
  <c r="AE54" i="10"/>
  <c r="AL54" i="10" s="1"/>
  <c r="DB4" i="10" s="1"/>
  <c r="AE53" i="10"/>
  <c r="AL53" i="10" s="1"/>
  <c r="CV4" i="10" s="1"/>
  <c r="AD54" i="10"/>
  <c r="AK54" i="10" s="1"/>
  <c r="DA4" i="10" s="1"/>
  <c r="AD53" i="10"/>
  <c r="AK53" i="10" s="1"/>
  <c r="CU4" i="10" s="1"/>
  <c r="AC54" i="10"/>
  <c r="AJ54" i="10" s="1"/>
  <c r="CZ4" i="10" s="1"/>
  <c r="AC53" i="10"/>
  <c r="AJ53" i="10" s="1"/>
  <c r="CT4" i="10" s="1"/>
  <c r="AM60" i="10" l="1"/>
  <c r="AN60" i="10" s="1"/>
  <c r="DO4" i="10" s="1"/>
  <c r="AI59" i="10"/>
  <c r="AK59" i="10"/>
  <c r="AM59" i="10" s="1"/>
  <c r="AN59" i="10" s="1"/>
  <c r="DN4" i="10" s="1"/>
  <c r="AM56" i="10"/>
  <c r="AN56" i="10" s="1"/>
  <c r="DG4" i="10" s="1"/>
  <c r="AH60" i="10"/>
  <c r="AI60" i="10"/>
  <c r="AI56" i="10"/>
  <c r="AH56" i="10"/>
  <c r="AH59" i="10"/>
  <c r="AF59" i="10"/>
  <c r="AF56" i="10"/>
  <c r="AF60" i="10"/>
  <c r="AH54" i="10"/>
  <c r="AG54" i="10"/>
  <c r="AI53" i="10"/>
  <c r="AE50" i="10"/>
  <c r="AA50" i="10"/>
  <c r="AD50" i="10"/>
  <c r="AC50" i="10"/>
  <c r="AE23" i="10"/>
  <c r="AD23" i="10"/>
  <c r="AC23" i="10"/>
  <c r="AD22" i="10"/>
  <c r="AC22" i="10"/>
  <c r="AD21" i="10"/>
  <c r="AC21" i="10"/>
  <c r="AB23" i="10"/>
  <c r="AA23" i="10"/>
  <c r="AA22" i="10"/>
  <c r="BD4" i="10" s="1"/>
  <c r="AA21" i="10"/>
  <c r="AE33" i="10"/>
  <c r="AJ33" i="10" s="1"/>
  <c r="CJ4" i="10" s="1"/>
  <c r="AE34" i="10"/>
  <c r="AJ34" i="10" s="1"/>
  <c r="CK4" i="10" s="1"/>
  <c r="AE35" i="10"/>
  <c r="AJ35" i="10" s="1"/>
  <c r="CL4" i="10" s="1"/>
  <c r="AE36" i="10"/>
  <c r="AJ36" i="10" s="1"/>
  <c r="CM4" i="10" s="1"/>
  <c r="AE37" i="10"/>
  <c r="AJ37" i="10" s="1"/>
  <c r="CN4" i="10" s="1"/>
  <c r="AE38" i="10"/>
  <c r="AJ38" i="10" s="1"/>
  <c r="CO4" i="10" s="1"/>
  <c r="AE39" i="10"/>
  <c r="AJ39" i="10" s="1"/>
  <c r="CP4" i="10" s="1"/>
  <c r="AE32" i="10"/>
  <c r="AJ32" i="10" s="1"/>
  <c r="CI4" i="10" s="1"/>
  <c r="AD33" i="10"/>
  <c r="AI33" i="10" s="1"/>
  <c r="CB4" i="10" s="1"/>
  <c r="AD34" i="10"/>
  <c r="AI34" i="10" s="1"/>
  <c r="CC4" i="10" s="1"/>
  <c r="AD35" i="10"/>
  <c r="AI35" i="10" s="1"/>
  <c r="CD4" i="10" s="1"/>
  <c r="AD36" i="10"/>
  <c r="AI36" i="10" s="1"/>
  <c r="CE4" i="10" s="1"/>
  <c r="AD37" i="10"/>
  <c r="AI37" i="10" s="1"/>
  <c r="CF4" i="10" s="1"/>
  <c r="AD38" i="10"/>
  <c r="AI38" i="10" s="1"/>
  <c r="CG4" i="10" s="1"/>
  <c r="AD39" i="10"/>
  <c r="AI39" i="10" s="1"/>
  <c r="CH4" i="10" s="1"/>
  <c r="AD32" i="10"/>
  <c r="AI32" i="10" s="1"/>
  <c r="CA4" i="10" s="1"/>
  <c r="AC33" i="10"/>
  <c r="AH33" i="10" s="1"/>
  <c r="BT4" i="10" s="1"/>
  <c r="AC34" i="10"/>
  <c r="AH34" i="10" s="1"/>
  <c r="BU4" i="10" s="1"/>
  <c r="AC35" i="10"/>
  <c r="AH35" i="10" s="1"/>
  <c r="BV4" i="10" s="1"/>
  <c r="AC36" i="10"/>
  <c r="AH36" i="10" s="1"/>
  <c r="BW4" i="10" s="1"/>
  <c r="AC37" i="10"/>
  <c r="AH37" i="10" s="1"/>
  <c r="BX4" i="10" s="1"/>
  <c r="AC38" i="10"/>
  <c r="AH38" i="10" s="1"/>
  <c r="BY4" i="10" s="1"/>
  <c r="AC39" i="10"/>
  <c r="AH39" i="10" s="1"/>
  <c r="BZ4" i="10" s="1"/>
  <c r="AC40" i="10"/>
  <c r="AH40" i="10" s="1"/>
  <c r="CQ4" i="10" s="1"/>
  <c r="AC32" i="10"/>
  <c r="AH32" i="10" s="1"/>
  <c r="BS4" i="10" s="1"/>
  <c r="AF50" i="10" l="1"/>
  <c r="AE22" i="10"/>
  <c r="AG22" i="10" s="1"/>
  <c r="AF40" i="10"/>
  <c r="AF32" i="10"/>
  <c r="AE40" i="10"/>
  <c r="AC30" i="10"/>
  <c r="AA30" i="10"/>
  <c r="AB29" i="10"/>
  <c r="AA29" i="10"/>
  <c r="AH29" i="10"/>
  <c r="AG29" i="10"/>
  <c r="AF29" i="10"/>
  <c r="AE29" i="10"/>
  <c r="AD29" i="10"/>
  <c r="AC29" i="10"/>
  <c r="AA26" i="10"/>
  <c r="AA27" i="10"/>
  <c r="AB27" i="10"/>
  <c r="AD27" i="10"/>
  <c r="AE27" i="10"/>
  <c r="AF27" i="10"/>
  <c r="AG27" i="10"/>
  <c r="AH27" i="10"/>
  <c r="AI27" i="10"/>
  <c r="AJ27" i="10"/>
  <c r="AK27" i="10"/>
  <c r="AK26" i="10"/>
  <c r="AJ26" i="10"/>
  <c r="AI26" i="10"/>
  <c r="AH26" i="10"/>
  <c r="AG26" i="10"/>
  <c r="AF26" i="10"/>
  <c r="AE26" i="10"/>
  <c r="AD26" i="10"/>
  <c r="AB26" i="10"/>
  <c r="AI29" i="10" l="1"/>
  <c r="AL27" i="10"/>
  <c r="AL26" i="10"/>
  <c r="AA6" i="10"/>
  <c r="AD6" i="10"/>
  <c r="AC6" i="10"/>
  <c r="AA7" i="10"/>
  <c r="AB7" i="10" s="1"/>
  <c r="AW4" i="10" s="1"/>
  <c r="AC7" i="10"/>
  <c r="AA20" i="10"/>
  <c r="AC20" i="10"/>
  <c r="AF20" i="10"/>
  <c r="AG20" i="10"/>
  <c r="AG19" i="10"/>
  <c r="AF19" i="10"/>
  <c r="AD19" i="10"/>
  <c r="AC19" i="10"/>
  <c r="AA2" i="10"/>
  <c r="BF4" i="10" s="1"/>
  <c r="AA18" i="10"/>
  <c r="AA17" i="10"/>
  <c r="AA16" i="10"/>
  <c r="AA15" i="10"/>
  <c r="AA4" i="10"/>
  <c r="AA5" i="10"/>
  <c r="AU4" i="10" s="1"/>
  <c r="AA9" i="10"/>
  <c r="AV4" i="10" s="1"/>
  <c r="AA13" i="10"/>
  <c r="BO4" i="10" s="1"/>
  <c r="AA14" i="10"/>
  <c r="BP4" i="10" s="1"/>
  <c r="AC18" i="10"/>
  <c r="AC16" i="10"/>
  <c r="AC14" i="10"/>
  <c r="AD17" i="10"/>
  <c r="AC17" i="10"/>
  <c r="AD15" i="10"/>
  <c r="AC15" i="10"/>
  <c r="AD13" i="10"/>
  <c r="AC13" i="10"/>
  <c r="AE13" i="10" l="1"/>
  <c r="AE14" i="10" s="1"/>
  <c r="AE6" i="10"/>
  <c r="AE7" i="10" s="1"/>
  <c r="AH20" i="10"/>
  <c r="AH19" i="10"/>
  <c r="AE19" i="10"/>
  <c r="AE17" i="10"/>
  <c r="AE18" i="10" s="1"/>
  <c r="AE15" i="10"/>
  <c r="AE16" i="10" s="1"/>
  <c r="AD10" i="10"/>
  <c r="AD11" i="10"/>
  <c r="AD12" i="10"/>
  <c r="AD9" i="10"/>
  <c r="AC10" i="10"/>
  <c r="AC11" i="10"/>
  <c r="AC12" i="10"/>
  <c r="AC9" i="10"/>
  <c r="AE9" i="10" l="1"/>
  <c r="AB1" i="24"/>
</calcChain>
</file>

<file path=xl/sharedStrings.xml><?xml version="1.0" encoding="utf-8"?>
<sst xmlns="http://schemas.openxmlformats.org/spreadsheetml/2006/main" count="1089" uniqueCount="465">
  <si>
    <t>フリガナ</t>
    <phoneticPr fontId="1"/>
  </si>
  <si>
    <t>貴社名</t>
    <rPh sb="0" eb="2">
      <t>キシャ</t>
    </rPh>
    <rPh sb="2" eb="3">
      <t>メイ</t>
    </rPh>
    <phoneticPr fontId="1"/>
  </si>
  <si>
    <t>研修地住所</t>
    <rPh sb="0" eb="2">
      <t>ケンシュウ</t>
    </rPh>
    <rPh sb="2" eb="3">
      <t>チ</t>
    </rPh>
    <rPh sb="3" eb="5">
      <t>ジュウショ</t>
    </rPh>
    <phoneticPr fontId="1"/>
  </si>
  <si>
    <t>〒</t>
    <phoneticPr fontId="1"/>
  </si>
  <si>
    <t>日</t>
    <rPh sb="0" eb="1">
      <t>ヒ</t>
    </rPh>
    <phoneticPr fontId="1"/>
  </si>
  <si>
    <t>月</t>
    <rPh sb="0" eb="1">
      <t>ゲツ</t>
    </rPh>
    <phoneticPr fontId="1"/>
  </si>
  <si>
    <t>年</t>
    <rPh sb="0" eb="1">
      <t>ネン</t>
    </rPh>
    <phoneticPr fontId="1"/>
  </si>
  <si>
    <t>記入日：</t>
    <rPh sb="0" eb="2">
      <t>キニュウ</t>
    </rPh>
    <rPh sb="2" eb="3">
      <t>ビ</t>
    </rPh>
    <phoneticPr fontId="1"/>
  </si>
  <si>
    <t>）</t>
    <phoneticPr fontId="1"/>
  </si>
  <si>
    <t>研修時間</t>
    <rPh sb="0" eb="2">
      <t>ケンシュウ</t>
    </rPh>
    <rPh sb="2" eb="4">
      <t>ジカン</t>
    </rPh>
    <phoneticPr fontId="1"/>
  </si>
  <si>
    <t>時</t>
    <rPh sb="0" eb="1">
      <t>ジ</t>
    </rPh>
    <phoneticPr fontId="1"/>
  </si>
  <si>
    <t>分～</t>
    <rPh sb="0" eb="1">
      <t>フン</t>
    </rPh>
    <phoneticPr fontId="1"/>
  </si>
  <si>
    <t>分</t>
    <rPh sb="0" eb="1">
      <t>フン</t>
    </rPh>
    <phoneticPr fontId="1"/>
  </si>
  <si>
    <t>金</t>
    <rPh sb="0" eb="1">
      <t>キン</t>
    </rPh>
    <phoneticPr fontId="1"/>
  </si>
  <si>
    <t>（実働時間</t>
    <rPh sb="1" eb="3">
      <t>ジツドウ</t>
    </rPh>
    <rPh sb="3" eb="5">
      <t>ジカン</t>
    </rPh>
    <phoneticPr fontId="1"/>
  </si>
  <si>
    <t>時間）</t>
    <rPh sb="0" eb="2">
      <t>ジカン</t>
    </rPh>
    <phoneticPr fontId="1"/>
  </si>
  <si>
    <t>実働日数</t>
    <rPh sb="0" eb="2">
      <t>ジツドウ</t>
    </rPh>
    <rPh sb="2" eb="4">
      <t>ニッスウ</t>
    </rPh>
    <phoneticPr fontId="1"/>
  </si>
  <si>
    <t>日　 （</t>
    <rPh sb="0" eb="1">
      <t>ヒ</t>
    </rPh>
    <phoneticPr fontId="1"/>
  </si>
  <si>
    <t>研修課題・テーマ</t>
    <rPh sb="0" eb="2">
      <t>ケンシュウ</t>
    </rPh>
    <rPh sb="2" eb="4">
      <t>カダイ</t>
    </rPh>
    <phoneticPr fontId="1"/>
  </si>
  <si>
    <t>見学等</t>
    <rPh sb="0" eb="2">
      <t>ケンガク</t>
    </rPh>
    <rPh sb="2" eb="3">
      <t>トウ</t>
    </rPh>
    <phoneticPr fontId="1"/>
  </si>
  <si>
    <t>説明会等</t>
    <rPh sb="0" eb="3">
      <t>セツメイカイ</t>
    </rPh>
    <rPh sb="3" eb="4">
      <t>トウ</t>
    </rPh>
    <phoneticPr fontId="1"/>
  </si>
  <si>
    <t>受入組数</t>
    <rPh sb="0" eb="2">
      <t>ウケイ</t>
    </rPh>
    <rPh sb="2" eb="4">
      <t>クミスウ</t>
    </rPh>
    <phoneticPr fontId="1"/>
  </si>
  <si>
    <t>組</t>
    <rPh sb="0" eb="1">
      <t>クミ</t>
    </rPh>
    <phoneticPr fontId="1"/>
  </si>
  <si>
    <t>名</t>
    <rPh sb="0" eb="1">
      <t>メイ</t>
    </rPh>
    <phoneticPr fontId="1"/>
  </si>
  <si>
    <t>VJIT学生：</t>
    <rPh sb="4" eb="6">
      <t>ガクセイ</t>
    </rPh>
    <phoneticPr fontId="1"/>
  </si>
  <si>
    <t>指定なし</t>
    <rPh sb="0" eb="2">
      <t>シテイ</t>
    </rPh>
    <phoneticPr fontId="1"/>
  </si>
  <si>
    <t>機械系</t>
    <rPh sb="0" eb="3">
      <t>キカイケイ</t>
    </rPh>
    <phoneticPr fontId="1"/>
  </si>
  <si>
    <t>電気系</t>
    <rPh sb="0" eb="3">
      <t>デンキケイ</t>
    </rPh>
    <phoneticPr fontId="1"/>
  </si>
  <si>
    <t>情報系</t>
    <rPh sb="0" eb="2">
      <t>ジョウホウ</t>
    </rPh>
    <rPh sb="2" eb="3">
      <t>ケイ</t>
    </rPh>
    <phoneticPr fontId="1"/>
  </si>
  <si>
    <t>土木系</t>
    <rPh sb="0" eb="2">
      <t>ドボク</t>
    </rPh>
    <rPh sb="2" eb="3">
      <t>ケイ</t>
    </rPh>
    <phoneticPr fontId="1"/>
  </si>
  <si>
    <t>建築系</t>
    <rPh sb="0" eb="2">
      <t>ケンチク</t>
    </rPh>
    <rPh sb="2" eb="3">
      <t>ケイ</t>
    </rPh>
    <phoneticPr fontId="1"/>
  </si>
  <si>
    <t>経営系</t>
    <rPh sb="0" eb="2">
      <t>ケイエイ</t>
    </rPh>
    <rPh sb="2" eb="3">
      <t>ケイ</t>
    </rPh>
    <phoneticPr fontId="1"/>
  </si>
  <si>
    <t>化学系</t>
    <rPh sb="0" eb="3">
      <t>カガクケイ</t>
    </rPh>
    <phoneticPr fontId="1"/>
  </si>
  <si>
    <t>その他</t>
    <rPh sb="2" eb="3">
      <t>タ</t>
    </rPh>
    <phoneticPr fontId="1"/>
  </si>
  <si>
    <t>【KIT学生：</t>
    <rPh sb="4" eb="6">
      <t>ガクセイ</t>
    </rPh>
    <phoneticPr fontId="1"/>
  </si>
  <si>
    <t>（</t>
    <phoneticPr fontId="1"/>
  </si>
  <si>
    <t>担当者名</t>
    <rPh sb="0" eb="2">
      <t>タントウ</t>
    </rPh>
    <rPh sb="2" eb="3">
      <t>シャ</t>
    </rPh>
    <rPh sb="3" eb="4">
      <t>メイ</t>
    </rPh>
    <phoneticPr fontId="1"/>
  </si>
  <si>
    <t>TEL</t>
    <phoneticPr fontId="1"/>
  </si>
  <si>
    <t>FAX</t>
    <phoneticPr fontId="1"/>
  </si>
  <si>
    <t>E-mail</t>
    <phoneticPr fontId="1"/>
  </si>
  <si>
    <t>担当窓口</t>
    <rPh sb="0" eb="2">
      <t>タントウ</t>
    </rPh>
    <rPh sb="2" eb="4">
      <t>マドグチ</t>
    </rPh>
    <phoneticPr fontId="1"/>
  </si>
  <si>
    <t>火</t>
    <rPh sb="0" eb="1">
      <t>カ</t>
    </rPh>
    <phoneticPr fontId="1"/>
  </si>
  <si>
    <t>水</t>
    <rPh sb="0" eb="1">
      <t>スイ</t>
    </rPh>
    <phoneticPr fontId="1"/>
  </si>
  <si>
    <t>木</t>
    <rPh sb="0" eb="1">
      <t>モク</t>
    </rPh>
    <phoneticPr fontId="1"/>
  </si>
  <si>
    <t>土</t>
    <rPh sb="0" eb="1">
      <t>ド</t>
    </rPh>
    <phoneticPr fontId="1"/>
  </si>
  <si>
    <t>日</t>
    <rPh sb="0" eb="1">
      <t>ニチ</t>
    </rPh>
    <phoneticPr fontId="1"/>
  </si>
  <si>
    <t>その他の研修</t>
    <rPh sb="2" eb="3">
      <t>タ</t>
    </rPh>
    <rPh sb="4" eb="6">
      <t>ケンシュウ</t>
    </rPh>
    <phoneticPr fontId="1"/>
  </si>
  <si>
    <t>●</t>
  </si>
  <si>
    <t>●</t>
    <phoneticPr fontId="1"/>
  </si>
  <si>
    <t>１．製造業</t>
  </si>
  <si>
    <t>２．金融業</t>
    <rPh sb="2" eb="5">
      <t>キンユウギョウ</t>
    </rPh>
    <phoneticPr fontId="1"/>
  </si>
  <si>
    <t>４．流通業</t>
    <rPh sb="2" eb="5">
      <t>リュウツウギョウ</t>
    </rPh>
    <phoneticPr fontId="1"/>
  </si>
  <si>
    <t>５．建設・不動産</t>
    <rPh sb="2" eb="4">
      <t>ケンセツ</t>
    </rPh>
    <rPh sb="5" eb="8">
      <t>フドウサン</t>
    </rPh>
    <phoneticPr fontId="1"/>
  </si>
  <si>
    <t>６．運輸</t>
    <rPh sb="2" eb="4">
      <t>ウンユ</t>
    </rPh>
    <phoneticPr fontId="1"/>
  </si>
  <si>
    <t>７．サービス業</t>
    <rPh sb="6" eb="7">
      <t>ギョウ</t>
    </rPh>
    <phoneticPr fontId="1"/>
  </si>
  <si>
    <t>８．その他の業界</t>
    <rPh sb="4" eb="5">
      <t>タ</t>
    </rPh>
    <rPh sb="6" eb="8">
      <t>ギョウカイ</t>
    </rPh>
    <phoneticPr fontId="1"/>
  </si>
  <si>
    <t>素材（化学）</t>
    <rPh sb="0" eb="2">
      <t>ソザイ</t>
    </rPh>
    <rPh sb="3" eb="5">
      <t>カガク</t>
    </rPh>
    <phoneticPr fontId="1"/>
  </si>
  <si>
    <t>素材（繊維）</t>
    <rPh sb="0" eb="2">
      <t>ソザイ</t>
    </rPh>
    <rPh sb="3" eb="5">
      <t>センイ</t>
    </rPh>
    <phoneticPr fontId="1"/>
  </si>
  <si>
    <t>素材（鉄鋼）</t>
    <rPh sb="0" eb="2">
      <t>ソザイ</t>
    </rPh>
    <rPh sb="3" eb="5">
      <t>テッコウ</t>
    </rPh>
    <phoneticPr fontId="1"/>
  </si>
  <si>
    <t>素材（非鉄金属）</t>
    <rPh sb="0" eb="2">
      <t>ソザイ</t>
    </rPh>
    <rPh sb="3" eb="4">
      <t>ヒ</t>
    </rPh>
    <rPh sb="4" eb="5">
      <t>テツ</t>
    </rPh>
    <rPh sb="5" eb="7">
      <t>キンゾク</t>
    </rPh>
    <phoneticPr fontId="1"/>
  </si>
  <si>
    <t>素材（石油化学）</t>
    <rPh sb="0" eb="2">
      <t>ソザイ</t>
    </rPh>
    <rPh sb="3" eb="5">
      <t>セキユ</t>
    </rPh>
    <rPh sb="5" eb="7">
      <t>カガク</t>
    </rPh>
    <phoneticPr fontId="1"/>
  </si>
  <si>
    <t>素材（セラミック）</t>
    <rPh sb="0" eb="2">
      <t>ソザイ</t>
    </rPh>
    <phoneticPr fontId="1"/>
  </si>
  <si>
    <t>素材（ガラス）</t>
    <rPh sb="0" eb="2">
      <t>ソザイ</t>
    </rPh>
    <phoneticPr fontId="1"/>
  </si>
  <si>
    <t>素材（土石製品）</t>
    <rPh sb="0" eb="2">
      <t>ソザイ</t>
    </rPh>
    <rPh sb="3" eb="4">
      <t>ツチ</t>
    </rPh>
    <rPh sb="4" eb="5">
      <t>イシ</t>
    </rPh>
    <rPh sb="5" eb="7">
      <t>セイヒン</t>
    </rPh>
    <phoneticPr fontId="1"/>
  </si>
  <si>
    <t>素材（製紙・パルプ）</t>
    <rPh sb="0" eb="2">
      <t>ソザイ</t>
    </rPh>
    <rPh sb="3" eb="5">
      <t>セイシ</t>
    </rPh>
    <phoneticPr fontId="1"/>
  </si>
  <si>
    <t>素材（加工される素材）</t>
    <rPh sb="0" eb="2">
      <t>ソザイ</t>
    </rPh>
    <rPh sb="3" eb="5">
      <t>カコウ</t>
    </rPh>
    <rPh sb="8" eb="10">
      <t>ソザイ</t>
    </rPh>
    <phoneticPr fontId="1"/>
  </si>
  <si>
    <t>機械・機材（造船重機）</t>
    <rPh sb="0" eb="2">
      <t>キカイ</t>
    </rPh>
    <rPh sb="3" eb="5">
      <t>キザイ</t>
    </rPh>
    <rPh sb="6" eb="8">
      <t>ゾウセン</t>
    </rPh>
    <rPh sb="8" eb="10">
      <t>ジュウキ</t>
    </rPh>
    <phoneticPr fontId="1"/>
  </si>
  <si>
    <t>機械・機材（輸送機器）</t>
    <rPh sb="0" eb="2">
      <t>キカイ</t>
    </rPh>
    <rPh sb="3" eb="5">
      <t>キザイ</t>
    </rPh>
    <rPh sb="6" eb="8">
      <t>ユソウ</t>
    </rPh>
    <rPh sb="8" eb="10">
      <t>キキ</t>
    </rPh>
    <phoneticPr fontId="1"/>
  </si>
  <si>
    <t>機械・機材（プラント）</t>
    <rPh sb="0" eb="2">
      <t>キカイ</t>
    </rPh>
    <rPh sb="3" eb="5">
      <t>キザイ</t>
    </rPh>
    <phoneticPr fontId="1"/>
  </si>
  <si>
    <t>機械・機材（建設機械）</t>
    <rPh sb="0" eb="2">
      <t>キカイ</t>
    </rPh>
    <rPh sb="3" eb="5">
      <t>キザイ</t>
    </rPh>
    <rPh sb="6" eb="8">
      <t>ケンセツ</t>
    </rPh>
    <rPh sb="8" eb="10">
      <t>キカイ</t>
    </rPh>
    <phoneticPr fontId="1"/>
  </si>
  <si>
    <t>機械・機材（工作機械）</t>
    <rPh sb="0" eb="2">
      <t>キカイ</t>
    </rPh>
    <rPh sb="3" eb="5">
      <t>キザイ</t>
    </rPh>
    <rPh sb="6" eb="8">
      <t>コウサク</t>
    </rPh>
    <rPh sb="8" eb="10">
      <t>キカイ</t>
    </rPh>
    <phoneticPr fontId="1"/>
  </si>
  <si>
    <t>機械・機材（住宅設備）</t>
    <rPh sb="0" eb="2">
      <t>キカイ</t>
    </rPh>
    <rPh sb="3" eb="5">
      <t>キザイ</t>
    </rPh>
    <rPh sb="6" eb="8">
      <t>ジュウタク</t>
    </rPh>
    <rPh sb="8" eb="10">
      <t>セツビ</t>
    </rPh>
    <phoneticPr fontId="1"/>
  </si>
  <si>
    <t>電気機器（家電）</t>
    <rPh sb="0" eb="2">
      <t>デンキ</t>
    </rPh>
    <rPh sb="2" eb="4">
      <t>キキ</t>
    </rPh>
    <rPh sb="5" eb="7">
      <t>カデン</t>
    </rPh>
    <phoneticPr fontId="1"/>
  </si>
  <si>
    <t>電気機器（電子機器）</t>
    <rPh sb="0" eb="2">
      <t>デンキ</t>
    </rPh>
    <rPh sb="2" eb="4">
      <t>キキ</t>
    </rPh>
    <rPh sb="5" eb="7">
      <t>デンシ</t>
    </rPh>
    <rPh sb="7" eb="9">
      <t>キキ</t>
    </rPh>
    <phoneticPr fontId="1"/>
  </si>
  <si>
    <t>電気機器（電子部品）</t>
    <rPh sb="0" eb="2">
      <t>デンキ</t>
    </rPh>
    <rPh sb="2" eb="4">
      <t>キキ</t>
    </rPh>
    <rPh sb="5" eb="7">
      <t>デンシ</t>
    </rPh>
    <rPh sb="7" eb="9">
      <t>ブヒン</t>
    </rPh>
    <phoneticPr fontId="1"/>
  </si>
  <si>
    <t>電気機器（医療機器）</t>
    <rPh sb="0" eb="2">
      <t>デンキ</t>
    </rPh>
    <rPh sb="2" eb="4">
      <t>キキ</t>
    </rPh>
    <rPh sb="5" eb="7">
      <t>イリョウ</t>
    </rPh>
    <rPh sb="7" eb="9">
      <t>キキ</t>
    </rPh>
    <phoneticPr fontId="1"/>
  </si>
  <si>
    <t>電気機器（半導体）</t>
    <rPh sb="0" eb="2">
      <t>デンキ</t>
    </rPh>
    <rPh sb="2" eb="4">
      <t>キキ</t>
    </rPh>
    <rPh sb="5" eb="8">
      <t>ハンドウタイ</t>
    </rPh>
    <phoneticPr fontId="1"/>
  </si>
  <si>
    <t>電気機器（精密機器等）</t>
    <rPh sb="0" eb="2">
      <t>デンキ</t>
    </rPh>
    <rPh sb="2" eb="4">
      <t>キキ</t>
    </rPh>
    <rPh sb="5" eb="7">
      <t>セイミツ</t>
    </rPh>
    <rPh sb="7" eb="9">
      <t>キキ</t>
    </rPh>
    <rPh sb="9" eb="10">
      <t>トウ</t>
    </rPh>
    <phoneticPr fontId="1"/>
  </si>
  <si>
    <t>自動車（メーカー）</t>
    <rPh sb="0" eb="3">
      <t>ジドウシャ</t>
    </rPh>
    <phoneticPr fontId="1"/>
  </si>
  <si>
    <t>自動車（自動車部品）</t>
    <rPh sb="0" eb="3">
      <t>ジドウシャ</t>
    </rPh>
    <rPh sb="4" eb="7">
      <t>ジドウシャ</t>
    </rPh>
    <rPh sb="7" eb="9">
      <t>ブヒン</t>
    </rPh>
    <phoneticPr fontId="1"/>
  </si>
  <si>
    <t>自動車（自動車関連品）</t>
    <rPh sb="0" eb="3">
      <t>ジドウシャ</t>
    </rPh>
    <rPh sb="4" eb="7">
      <t>ジドウシャ</t>
    </rPh>
    <rPh sb="7" eb="9">
      <t>カンレン</t>
    </rPh>
    <rPh sb="9" eb="10">
      <t>ヒン</t>
    </rPh>
    <phoneticPr fontId="1"/>
  </si>
  <si>
    <t>生活関連品（食品）</t>
    <rPh sb="0" eb="2">
      <t>セイカツ</t>
    </rPh>
    <rPh sb="2" eb="4">
      <t>カンレン</t>
    </rPh>
    <rPh sb="4" eb="5">
      <t>ヒン</t>
    </rPh>
    <rPh sb="6" eb="8">
      <t>ショクヒン</t>
    </rPh>
    <phoneticPr fontId="1"/>
  </si>
  <si>
    <t>生活関連品（飲料）</t>
    <rPh sb="0" eb="2">
      <t>セイカツ</t>
    </rPh>
    <rPh sb="2" eb="4">
      <t>カンレン</t>
    </rPh>
    <rPh sb="4" eb="5">
      <t>ヒン</t>
    </rPh>
    <rPh sb="6" eb="8">
      <t>インリョウ</t>
    </rPh>
    <phoneticPr fontId="1"/>
  </si>
  <si>
    <t>生活関連品（楽器）</t>
    <rPh sb="0" eb="5">
      <t>セイカツカンレンヒン</t>
    </rPh>
    <rPh sb="6" eb="8">
      <t>ガッキ</t>
    </rPh>
    <phoneticPr fontId="1"/>
  </si>
  <si>
    <t>生活関連品（医薬品）</t>
    <rPh sb="0" eb="5">
      <t>セイカツカンレンヒン</t>
    </rPh>
    <rPh sb="6" eb="9">
      <t>イヤクヒン</t>
    </rPh>
    <phoneticPr fontId="1"/>
  </si>
  <si>
    <t>生活関連品（化粧品）</t>
    <rPh sb="0" eb="5">
      <t>セイカツカンレンヒン</t>
    </rPh>
    <rPh sb="6" eb="9">
      <t>ケショウヒン</t>
    </rPh>
    <phoneticPr fontId="1"/>
  </si>
  <si>
    <t>生活関連品（サニタリー等）</t>
    <rPh sb="0" eb="2">
      <t>セイカツ</t>
    </rPh>
    <rPh sb="2" eb="4">
      <t>カンレン</t>
    </rPh>
    <rPh sb="4" eb="5">
      <t>ヒン</t>
    </rPh>
    <rPh sb="11" eb="12">
      <t>トウ</t>
    </rPh>
    <phoneticPr fontId="1"/>
  </si>
  <si>
    <t>ソフトメーカー（音楽・映像）</t>
    <rPh sb="8" eb="10">
      <t>オンガク</t>
    </rPh>
    <rPh sb="11" eb="13">
      <t>エイゾウ</t>
    </rPh>
    <phoneticPr fontId="1"/>
  </si>
  <si>
    <t>ソフトメーカー（ゲーム）</t>
    <phoneticPr fontId="1"/>
  </si>
  <si>
    <t>ソフトメーカー（その他）</t>
    <rPh sb="10" eb="11">
      <t>タ</t>
    </rPh>
    <phoneticPr fontId="1"/>
  </si>
  <si>
    <t>電気機器（OA機器）</t>
    <rPh sb="0" eb="2">
      <t>デンキ</t>
    </rPh>
    <rPh sb="2" eb="4">
      <t>キキ</t>
    </rPh>
    <rPh sb="7" eb="9">
      <t>キキ</t>
    </rPh>
    <phoneticPr fontId="1"/>
  </si>
  <si>
    <t>*** 素材 ***</t>
    <rPh sb="4" eb="6">
      <t>ソザイ</t>
    </rPh>
    <phoneticPr fontId="1"/>
  </si>
  <si>
    <t>*** 機械・機材 ***</t>
    <rPh sb="4" eb="6">
      <t>キカイ</t>
    </rPh>
    <rPh sb="7" eb="9">
      <t>キザイ</t>
    </rPh>
    <phoneticPr fontId="1"/>
  </si>
  <si>
    <t>*** 電気機器 ***</t>
    <rPh sb="4" eb="6">
      <t>デンキ</t>
    </rPh>
    <rPh sb="6" eb="8">
      <t>キキ</t>
    </rPh>
    <phoneticPr fontId="1"/>
  </si>
  <si>
    <t>*** 自動車 ***</t>
    <rPh sb="4" eb="7">
      <t>ジドウシャ</t>
    </rPh>
    <phoneticPr fontId="1"/>
  </si>
  <si>
    <t>*** 生活関連品 ***</t>
    <rPh sb="4" eb="6">
      <t>セイカツ</t>
    </rPh>
    <rPh sb="6" eb="8">
      <t>カンレン</t>
    </rPh>
    <rPh sb="8" eb="9">
      <t>ヒン</t>
    </rPh>
    <phoneticPr fontId="1"/>
  </si>
  <si>
    <t>*** ソフトメーカー ***</t>
    <phoneticPr fontId="1"/>
  </si>
  <si>
    <t>*** 銀行業界 ***</t>
    <rPh sb="4" eb="6">
      <t>ギンコウ</t>
    </rPh>
    <rPh sb="6" eb="8">
      <t>ギョウカイ</t>
    </rPh>
    <phoneticPr fontId="1"/>
  </si>
  <si>
    <t>銀行業界（信用金庫・信用組合）</t>
    <rPh sb="0" eb="2">
      <t>ギンコウ</t>
    </rPh>
    <rPh sb="2" eb="4">
      <t>ギョウカイ</t>
    </rPh>
    <rPh sb="5" eb="7">
      <t>シンヨウ</t>
    </rPh>
    <rPh sb="7" eb="9">
      <t>キンコ</t>
    </rPh>
    <rPh sb="10" eb="12">
      <t>シンヨウ</t>
    </rPh>
    <rPh sb="12" eb="14">
      <t>クミアイ</t>
    </rPh>
    <phoneticPr fontId="1"/>
  </si>
  <si>
    <t>銀行業界（銀行・信託銀行）</t>
    <rPh sb="0" eb="2">
      <t>ギンコウ</t>
    </rPh>
    <rPh sb="2" eb="4">
      <t>ギョウカイ</t>
    </rPh>
    <rPh sb="5" eb="7">
      <t>ギンコウ</t>
    </rPh>
    <rPh sb="8" eb="10">
      <t>シンタク</t>
    </rPh>
    <rPh sb="10" eb="12">
      <t>ギンコウ</t>
    </rPh>
    <phoneticPr fontId="1"/>
  </si>
  <si>
    <t>銀行業界（ネット銀行）</t>
    <rPh sb="0" eb="2">
      <t>ギンコウ</t>
    </rPh>
    <rPh sb="2" eb="4">
      <t>ギョウカイ</t>
    </rPh>
    <rPh sb="8" eb="10">
      <t>ギンコウ</t>
    </rPh>
    <phoneticPr fontId="1"/>
  </si>
  <si>
    <t>銀行業界（政府系金融機関）</t>
    <rPh sb="0" eb="2">
      <t>ギンコウ</t>
    </rPh>
    <rPh sb="2" eb="4">
      <t>ギョウカイ</t>
    </rPh>
    <rPh sb="5" eb="8">
      <t>セイフケイ</t>
    </rPh>
    <rPh sb="8" eb="10">
      <t>キンユウ</t>
    </rPh>
    <rPh sb="10" eb="12">
      <t>キカン</t>
    </rPh>
    <phoneticPr fontId="1"/>
  </si>
  <si>
    <t>*** 証券業界 ***</t>
    <rPh sb="4" eb="6">
      <t>ショウケン</t>
    </rPh>
    <rPh sb="6" eb="8">
      <t>ギョウカイ</t>
    </rPh>
    <phoneticPr fontId="1"/>
  </si>
  <si>
    <t>証券業界</t>
    <rPh sb="0" eb="2">
      <t>ショウケン</t>
    </rPh>
    <rPh sb="2" eb="4">
      <t>ギョウカイ</t>
    </rPh>
    <phoneticPr fontId="1"/>
  </si>
  <si>
    <t>*** 保険業界 ***</t>
    <rPh sb="4" eb="6">
      <t>ホケン</t>
    </rPh>
    <rPh sb="6" eb="8">
      <t>ギョウカイ</t>
    </rPh>
    <phoneticPr fontId="1"/>
  </si>
  <si>
    <t>保険業界</t>
    <rPh sb="0" eb="2">
      <t>ホケン</t>
    </rPh>
    <rPh sb="2" eb="4">
      <t>ギョウカイ</t>
    </rPh>
    <phoneticPr fontId="1"/>
  </si>
  <si>
    <t>*** クレジット・リース ***</t>
    <phoneticPr fontId="1"/>
  </si>
  <si>
    <t>クレジットカード</t>
    <phoneticPr fontId="1"/>
  </si>
  <si>
    <t>リース</t>
    <phoneticPr fontId="1"/>
  </si>
  <si>
    <t>*** 情報【IT】・通信・ﾒﾃﾞｨｱ ***</t>
    <rPh sb="4" eb="6">
      <t>ジョウホウ</t>
    </rPh>
    <rPh sb="11" eb="13">
      <t>ツウシン</t>
    </rPh>
    <phoneticPr fontId="1"/>
  </si>
  <si>
    <t>情報【IT】（サービス）</t>
    <rPh sb="0" eb="2">
      <t>ジョウホウ</t>
    </rPh>
    <phoneticPr fontId="1"/>
  </si>
  <si>
    <t>情報【IT】（ソフトウェア）</t>
    <rPh sb="0" eb="2">
      <t>ジョウホウ</t>
    </rPh>
    <phoneticPr fontId="1"/>
  </si>
  <si>
    <t>情報【IT】（ネットワーク）</t>
    <rPh sb="0" eb="2">
      <t>ジョウホウ</t>
    </rPh>
    <phoneticPr fontId="1"/>
  </si>
  <si>
    <t>*** 通信 ***</t>
    <rPh sb="4" eb="6">
      <t>ツウシン</t>
    </rPh>
    <phoneticPr fontId="1"/>
  </si>
  <si>
    <t>通信（電話）</t>
    <rPh sb="0" eb="2">
      <t>ツウシン</t>
    </rPh>
    <rPh sb="3" eb="5">
      <t>デンワ</t>
    </rPh>
    <phoneticPr fontId="1"/>
  </si>
  <si>
    <t>通信（携帯電話）</t>
    <rPh sb="0" eb="2">
      <t>ツウシン</t>
    </rPh>
    <rPh sb="3" eb="5">
      <t>ケイタイ</t>
    </rPh>
    <rPh sb="5" eb="7">
      <t>デンワ</t>
    </rPh>
    <phoneticPr fontId="1"/>
  </si>
  <si>
    <t>通信（インターネット）</t>
    <rPh sb="0" eb="2">
      <t>ツウシン</t>
    </rPh>
    <phoneticPr fontId="1"/>
  </si>
  <si>
    <t>*** メディア ***</t>
    <phoneticPr fontId="1"/>
  </si>
  <si>
    <t>メディア（テレビ）</t>
    <phoneticPr fontId="1"/>
  </si>
  <si>
    <t>メディア（新聞）</t>
    <rPh sb="5" eb="7">
      <t>シンブン</t>
    </rPh>
    <phoneticPr fontId="1"/>
  </si>
  <si>
    <t>メディア（出版）</t>
    <rPh sb="5" eb="7">
      <t>シュッパン</t>
    </rPh>
    <phoneticPr fontId="1"/>
  </si>
  <si>
    <t>メディア（広告業界）</t>
    <rPh sb="5" eb="7">
      <t>コウコク</t>
    </rPh>
    <rPh sb="7" eb="9">
      <t>ギョウカイ</t>
    </rPh>
    <phoneticPr fontId="1"/>
  </si>
  <si>
    <t>３．情報【IT】・通信・メディア</t>
    <rPh sb="2" eb="4">
      <t>ジョウホウ</t>
    </rPh>
    <rPh sb="9" eb="11">
      <t>ツウシン</t>
    </rPh>
    <phoneticPr fontId="1"/>
  </si>
  <si>
    <t>*** 卸売業 ***</t>
    <rPh sb="4" eb="7">
      <t>オロシウリギョウ</t>
    </rPh>
    <phoneticPr fontId="1"/>
  </si>
  <si>
    <t>生産者より卸す業種</t>
    <rPh sb="0" eb="3">
      <t>セイサンシャ</t>
    </rPh>
    <rPh sb="5" eb="6">
      <t>オロ</t>
    </rPh>
    <rPh sb="7" eb="9">
      <t>ギョウシュ</t>
    </rPh>
    <phoneticPr fontId="1"/>
  </si>
  <si>
    <t>専門商社</t>
    <rPh sb="0" eb="2">
      <t>センモン</t>
    </rPh>
    <rPh sb="2" eb="4">
      <t>ショウシャ</t>
    </rPh>
    <phoneticPr fontId="1"/>
  </si>
  <si>
    <t>総合商社</t>
    <rPh sb="0" eb="2">
      <t>ソウゴウ</t>
    </rPh>
    <rPh sb="2" eb="4">
      <t>ショウシャ</t>
    </rPh>
    <phoneticPr fontId="1"/>
  </si>
  <si>
    <t>*** 小売業 ***</t>
    <rPh sb="4" eb="7">
      <t>コウリギョウ</t>
    </rPh>
    <phoneticPr fontId="1"/>
  </si>
  <si>
    <t>百貨店・スーパー等</t>
    <rPh sb="0" eb="3">
      <t>ヒャッカテン</t>
    </rPh>
    <rPh sb="8" eb="9">
      <t>トウ</t>
    </rPh>
    <phoneticPr fontId="1"/>
  </si>
  <si>
    <t>コンビニエンスストア</t>
    <phoneticPr fontId="1"/>
  </si>
  <si>
    <t>小売の専門店</t>
    <rPh sb="0" eb="2">
      <t>コウリ</t>
    </rPh>
    <rPh sb="3" eb="5">
      <t>センモン</t>
    </rPh>
    <rPh sb="5" eb="6">
      <t>テン</t>
    </rPh>
    <phoneticPr fontId="1"/>
  </si>
  <si>
    <t>*** 建設・不動産 ***</t>
    <rPh sb="4" eb="6">
      <t>ケンセツ</t>
    </rPh>
    <rPh sb="7" eb="10">
      <t>フドウサン</t>
    </rPh>
    <phoneticPr fontId="1"/>
  </si>
  <si>
    <t>建設（住宅建設）</t>
    <rPh sb="0" eb="2">
      <t>ケンセツ</t>
    </rPh>
    <rPh sb="3" eb="5">
      <t>ジュウタク</t>
    </rPh>
    <rPh sb="5" eb="7">
      <t>ケンセツ</t>
    </rPh>
    <phoneticPr fontId="1"/>
  </si>
  <si>
    <t>建設（商工業施設建設）</t>
    <rPh sb="0" eb="2">
      <t>ケンセツ</t>
    </rPh>
    <rPh sb="3" eb="6">
      <t>ショウコウギョウ</t>
    </rPh>
    <rPh sb="6" eb="8">
      <t>シセツ</t>
    </rPh>
    <rPh sb="8" eb="10">
      <t>ケンセツ</t>
    </rPh>
    <phoneticPr fontId="1"/>
  </si>
  <si>
    <t>建設（道路建設等の土木）</t>
    <rPh sb="0" eb="2">
      <t>ケンセツ</t>
    </rPh>
    <rPh sb="3" eb="5">
      <t>ドウロ</t>
    </rPh>
    <rPh sb="5" eb="7">
      <t>ケンセツ</t>
    </rPh>
    <rPh sb="7" eb="8">
      <t>トウ</t>
    </rPh>
    <rPh sb="9" eb="11">
      <t>ドボク</t>
    </rPh>
    <phoneticPr fontId="1"/>
  </si>
  <si>
    <t>建設（プラント）</t>
    <rPh sb="0" eb="2">
      <t>ケンセツ</t>
    </rPh>
    <phoneticPr fontId="1"/>
  </si>
  <si>
    <t>*** 不動産 ***</t>
    <rPh sb="4" eb="7">
      <t>フドウサン</t>
    </rPh>
    <phoneticPr fontId="1"/>
  </si>
  <si>
    <t>不動産（仲介不動産）</t>
    <rPh sb="0" eb="3">
      <t>フドウサン</t>
    </rPh>
    <rPh sb="4" eb="6">
      <t>チュウカイ</t>
    </rPh>
    <rPh sb="6" eb="9">
      <t>フドウサン</t>
    </rPh>
    <phoneticPr fontId="1"/>
  </si>
  <si>
    <t>不動産（不動産管理）</t>
    <rPh sb="0" eb="3">
      <t>フドウサン</t>
    </rPh>
    <rPh sb="4" eb="7">
      <t>フドウサン</t>
    </rPh>
    <rPh sb="7" eb="9">
      <t>カンリ</t>
    </rPh>
    <phoneticPr fontId="1"/>
  </si>
  <si>
    <t>不動産（コンサルティング）</t>
    <rPh sb="0" eb="3">
      <t>フドウサン</t>
    </rPh>
    <phoneticPr fontId="1"/>
  </si>
  <si>
    <t>*** 鉄道・陸運 ***</t>
    <rPh sb="4" eb="6">
      <t>テツドウ</t>
    </rPh>
    <rPh sb="7" eb="9">
      <t>リクウン</t>
    </rPh>
    <phoneticPr fontId="1"/>
  </si>
  <si>
    <t>鉄道・陸運（JR）</t>
    <rPh sb="0" eb="2">
      <t>テツドウ</t>
    </rPh>
    <rPh sb="3" eb="5">
      <t>リクウン</t>
    </rPh>
    <phoneticPr fontId="1"/>
  </si>
  <si>
    <t>鉄道・陸運（私鉄）</t>
    <rPh sb="0" eb="2">
      <t>テツドウ</t>
    </rPh>
    <rPh sb="3" eb="5">
      <t>リクウン</t>
    </rPh>
    <rPh sb="6" eb="8">
      <t>シテツ</t>
    </rPh>
    <phoneticPr fontId="1"/>
  </si>
  <si>
    <t>鉄道・陸運（バス）</t>
    <rPh sb="0" eb="2">
      <t>テツドウ</t>
    </rPh>
    <rPh sb="3" eb="5">
      <t>リクウン</t>
    </rPh>
    <phoneticPr fontId="1"/>
  </si>
  <si>
    <t>*** 空輸 ***</t>
    <rPh sb="4" eb="6">
      <t>クウユ</t>
    </rPh>
    <phoneticPr fontId="1"/>
  </si>
  <si>
    <t>空輸</t>
    <rPh sb="0" eb="2">
      <t>クウユ</t>
    </rPh>
    <phoneticPr fontId="1"/>
  </si>
  <si>
    <t>*** 海運 ***</t>
    <rPh sb="4" eb="6">
      <t>カイウン</t>
    </rPh>
    <phoneticPr fontId="1"/>
  </si>
  <si>
    <t>海運</t>
    <rPh sb="0" eb="2">
      <t>カイウン</t>
    </rPh>
    <phoneticPr fontId="1"/>
  </si>
  <si>
    <t>*** 情報 ***</t>
    <rPh sb="4" eb="6">
      <t>ジョウホウ</t>
    </rPh>
    <phoneticPr fontId="1"/>
  </si>
  <si>
    <t>情報（コンサルティング）</t>
    <rPh sb="0" eb="2">
      <t>ジョウホウ</t>
    </rPh>
    <phoneticPr fontId="1"/>
  </si>
  <si>
    <t>情報（リサーチ）</t>
    <rPh sb="0" eb="2">
      <t>ジョウホウ</t>
    </rPh>
    <phoneticPr fontId="1"/>
  </si>
  <si>
    <t>*** 教育 ***</t>
    <rPh sb="4" eb="6">
      <t>キョウイク</t>
    </rPh>
    <phoneticPr fontId="1"/>
  </si>
  <si>
    <t>教育（予備校・塾）</t>
    <rPh sb="0" eb="2">
      <t>キョウイク</t>
    </rPh>
    <rPh sb="3" eb="6">
      <t>ヨビコウ</t>
    </rPh>
    <rPh sb="7" eb="8">
      <t>ジュク</t>
    </rPh>
    <phoneticPr fontId="1"/>
  </si>
  <si>
    <t>教育（教科書出版）</t>
    <rPh sb="0" eb="2">
      <t>キョウイク</t>
    </rPh>
    <rPh sb="3" eb="6">
      <t>キョウカショ</t>
    </rPh>
    <rPh sb="6" eb="8">
      <t>シュッパン</t>
    </rPh>
    <phoneticPr fontId="1"/>
  </si>
  <si>
    <t>教育（学校）</t>
    <rPh sb="0" eb="2">
      <t>キョウイク</t>
    </rPh>
    <rPh sb="3" eb="5">
      <t>ガッコウ</t>
    </rPh>
    <phoneticPr fontId="1"/>
  </si>
  <si>
    <t>教育（幼稚園）</t>
    <rPh sb="0" eb="2">
      <t>キョウイク</t>
    </rPh>
    <rPh sb="3" eb="6">
      <t>ヨウチエン</t>
    </rPh>
    <phoneticPr fontId="1"/>
  </si>
  <si>
    <t>教育（その他）</t>
    <rPh sb="0" eb="2">
      <t>キョウイク</t>
    </rPh>
    <rPh sb="5" eb="6">
      <t>タ</t>
    </rPh>
    <phoneticPr fontId="1"/>
  </si>
  <si>
    <t>*** 人材 ***</t>
    <rPh sb="4" eb="6">
      <t>ジンザイ</t>
    </rPh>
    <phoneticPr fontId="1"/>
  </si>
  <si>
    <t>人材（人材派遣）</t>
    <rPh sb="0" eb="2">
      <t>ジンザイ</t>
    </rPh>
    <rPh sb="3" eb="5">
      <t>ジンザイ</t>
    </rPh>
    <rPh sb="5" eb="7">
      <t>ハケン</t>
    </rPh>
    <phoneticPr fontId="1"/>
  </si>
  <si>
    <t>*** 医療・福祉 ***</t>
    <rPh sb="4" eb="6">
      <t>イリョウ</t>
    </rPh>
    <rPh sb="7" eb="9">
      <t>フクシ</t>
    </rPh>
    <phoneticPr fontId="1"/>
  </si>
  <si>
    <t>医療</t>
    <rPh sb="0" eb="2">
      <t>イリョウ</t>
    </rPh>
    <phoneticPr fontId="1"/>
  </si>
  <si>
    <t>福祉</t>
    <rPh sb="0" eb="2">
      <t>フクシ</t>
    </rPh>
    <phoneticPr fontId="1"/>
  </si>
  <si>
    <t>旅行（代理店）</t>
    <rPh sb="0" eb="2">
      <t>リョコウ</t>
    </rPh>
    <rPh sb="3" eb="6">
      <t>ダイリテン</t>
    </rPh>
    <phoneticPr fontId="1"/>
  </si>
  <si>
    <t>*** 旅行・ホテル ***</t>
    <rPh sb="4" eb="6">
      <t>リョコウ</t>
    </rPh>
    <phoneticPr fontId="1"/>
  </si>
  <si>
    <t>ホテル</t>
    <phoneticPr fontId="1"/>
  </si>
  <si>
    <t>旅行・ホテル（その他）</t>
    <rPh sb="0" eb="2">
      <t>リョコウ</t>
    </rPh>
    <rPh sb="9" eb="10">
      <t>タ</t>
    </rPh>
    <phoneticPr fontId="1"/>
  </si>
  <si>
    <t>*** レジャー・アミューズメント ***</t>
    <phoneticPr fontId="1"/>
  </si>
  <si>
    <t>レジャー</t>
    <phoneticPr fontId="1"/>
  </si>
  <si>
    <t>アミューズメント</t>
    <phoneticPr fontId="1"/>
  </si>
  <si>
    <t>*** フードサービス ***</t>
    <phoneticPr fontId="1"/>
  </si>
  <si>
    <t>フードサービス（外食産業）</t>
    <rPh sb="8" eb="10">
      <t>ガイショク</t>
    </rPh>
    <rPh sb="10" eb="12">
      <t>サンギョウ</t>
    </rPh>
    <phoneticPr fontId="1"/>
  </si>
  <si>
    <t>フードサービス（ファストフード）</t>
    <phoneticPr fontId="1"/>
  </si>
  <si>
    <t>*** その他の業界 ***</t>
    <rPh sb="6" eb="7">
      <t>タ</t>
    </rPh>
    <rPh sb="8" eb="10">
      <t>ギョウカイ</t>
    </rPh>
    <phoneticPr fontId="1"/>
  </si>
  <si>
    <t>アパレル</t>
    <phoneticPr fontId="1"/>
  </si>
  <si>
    <t>クラウド（クラウドファインディング）</t>
    <phoneticPr fontId="1"/>
  </si>
  <si>
    <t>クラウド（クラウドソーシング）</t>
    <phoneticPr fontId="1"/>
  </si>
  <si>
    <t>＜リストより選択してください＞</t>
    <rPh sb="6" eb="8">
      <t>センタク</t>
    </rPh>
    <phoneticPr fontId="1"/>
  </si>
  <si>
    <t>-</t>
    <phoneticPr fontId="1"/>
  </si>
  <si>
    <t>：あり</t>
    <phoneticPr fontId="1"/>
  </si>
  <si>
    <t>なし</t>
    <phoneticPr fontId="1"/>
  </si>
  <si>
    <t>）～</t>
  </si>
  <si>
    <t>）～</t>
    <phoneticPr fontId="1"/>
  </si>
  <si>
    <t>月</t>
    <rPh sb="0" eb="1">
      <t>ガツ</t>
    </rPh>
    <phoneticPr fontId="1"/>
  </si>
  <si>
    <t>）</t>
  </si>
  <si>
    <t>研修日程</t>
    <rPh sb="0" eb="2">
      <t>ケンシュウ</t>
    </rPh>
    <rPh sb="2" eb="4">
      <t>ニッテイ</t>
    </rPh>
    <phoneticPr fontId="1"/>
  </si>
  <si>
    <t>オオギガオカコウギョウカブシキカイシャ</t>
    <phoneticPr fontId="1"/>
  </si>
  <si>
    <t>扇が丘工業株式会社</t>
    <rPh sb="0" eb="1">
      <t>オオギ</t>
    </rPh>
    <rPh sb="2" eb="3">
      <t>オカ</t>
    </rPh>
    <rPh sb="3" eb="5">
      <t>コウギョウ</t>
    </rPh>
    <rPh sb="5" eb="7">
      <t>カブシキ</t>
    </rPh>
    <rPh sb="7" eb="9">
      <t>カイシャ</t>
    </rPh>
    <phoneticPr fontId="1"/>
  </si>
  <si>
    <t>医療機器製造・販売、海外医療機器卸業</t>
    <phoneticPr fontId="1"/>
  </si>
  <si>
    <t>研修地①</t>
    <rPh sb="0" eb="2">
      <t>ケンシュウ</t>
    </rPh>
    <rPh sb="2" eb="3">
      <t>チ</t>
    </rPh>
    <phoneticPr fontId="1"/>
  </si>
  <si>
    <t>研修地②</t>
    <rPh sb="0" eb="2">
      <t>ケンシュウ</t>
    </rPh>
    <rPh sb="2" eb="3">
      <t>チ</t>
    </rPh>
    <phoneticPr fontId="1"/>
  </si>
  <si>
    <t>研修地③</t>
    <rPh sb="0" eb="2">
      <t>ケンシュウ</t>
    </rPh>
    <rPh sb="2" eb="3">
      <t>チ</t>
    </rPh>
    <phoneticPr fontId="1"/>
  </si>
  <si>
    <t>921</t>
    <phoneticPr fontId="1"/>
  </si>
  <si>
    <t>8501</t>
    <phoneticPr fontId="1"/>
  </si>
  <si>
    <t>-</t>
    <phoneticPr fontId="1"/>
  </si>
  <si>
    <t>【扇が丘工場】　石川県野々市市扇が丘7-1</t>
    <rPh sb="1" eb="2">
      <t>オオギ</t>
    </rPh>
    <rPh sb="3" eb="4">
      <t>オカ</t>
    </rPh>
    <rPh sb="4" eb="6">
      <t>コウジョウ</t>
    </rPh>
    <rPh sb="8" eb="11">
      <t>イシカワケン</t>
    </rPh>
    <rPh sb="11" eb="15">
      <t>ノノイチシ</t>
    </rPh>
    <rPh sb="15" eb="16">
      <t>オオギ</t>
    </rPh>
    <rPh sb="17" eb="18">
      <t>オカ</t>
    </rPh>
    <phoneticPr fontId="1"/>
  </si>
  <si>
    <t>【金沢工場】　石川県金沢市久安2-270</t>
    <rPh sb="1" eb="3">
      <t>カナザワ</t>
    </rPh>
    <rPh sb="3" eb="5">
      <t>コウジョウ</t>
    </rPh>
    <rPh sb="7" eb="10">
      <t>イシカワケン</t>
    </rPh>
    <rPh sb="10" eb="13">
      <t>カナザワシ</t>
    </rPh>
    <rPh sb="13" eb="15">
      <t>ヒサヤス</t>
    </rPh>
    <phoneticPr fontId="1"/>
  </si>
  <si>
    <t>921</t>
    <phoneticPr fontId="1"/>
  </si>
  <si>
    <t>8601</t>
    <phoneticPr fontId="1"/>
  </si>
  <si>
    <t>ホーチミン、ハノイ</t>
    <phoneticPr fontId="1"/>
  </si>
  <si>
    <t>本社住所</t>
    <rPh sb="0" eb="2">
      <t>ホンシャ</t>
    </rPh>
    <rPh sb="2" eb="4">
      <t>ジュウショ</t>
    </rPh>
    <phoneticPr fontId="1"/>
  </si>
  <si>
    <t>921</t>
    <phoneticPr fontId="1"/>
  </si>
  <si>
    <t>石川県野々市市扇が丘7-1</t>
    <phoneticPr fontId="1"/>
  </si>
  <si>
    <r>
      <rPr>
        <b/>
        <sz val="11"/>
        <color theme="1"/>
        <rFont val="ＭＳ Ｐゴシック"/>
        <family val="3"/>
        <charset val="128"/>
      </rPr>
      <t>業界・主な事業</t>
    </r>
    <r>
      <rPr>
        <sz val="11"/>
        <color theme="1"/>
        <rFont val="ＭＳ Ｐゴシック"/>
        <family val="3"/>
        <charset val="128"/>
      </rPr>
      <t/>
    </r>
    <rPh sb="0" eb="2">
      <t>ギョウカイ</t>
    </rPh>
    <rPh sb="3" eb="4">
      <t>オモ</t>
    </rPh>
    <rPh sb="5" eb="7">
      <t>ジギョウ</t>
    </rPh>
    <phoneticPr fontId="1"/>
  </si>
  <si>
    <t>部署・所属</t>
    <rPh sb="0" eb="2">
      <t>ブショ</t>
    </rPh>
    <rPh sb="3" eb="5">
      <t>ショゾク</t>
    </rPh>
    <phoneticPr fontId="1"/>
  </si>
  <si>
    <t>000-000-0000</t>
    <phoneticPr fontId="1"/>
  </si>
  <si>
    <t>0000000@abcd.com</t>
    <phoneticPr fontId="1"/>
  </si>
  <si>
    <t>金</t>
    <rPh sb="0" eb="1">
      <t>キン</t>
    </rPh>
    <phoneticPr fontId="1"/>
  </si>
  <si>
    <t>00</t>
    <phoneticPr fontId="1"/>
  </si>
  <si>
    <t>8</t>
    <phoneticPr fontId="1"/>
  </si>
  <si>
    <t>30</t>
    <phoneticPr fontId="1"/>
  </si>
  <si>
    <t>17</t>
    <phoneticPr fontId="1"/>
  </si>
  <si>
    <t>◆ 実働日数・研修時間・実働時間</t>
    <rPh sb="2" eb="4">
      <t>ジツドウ</t>
    </rPh>
    <rPh sb="4" eb="6">
      <t>ニッスウ</t>
    </rPh>
    <rPh sb="7" eb="9">
      <t>ケンシュウ</t>
    </rPh>
    <rPh sb="9" eb="11">
      <t>ジカン</t>
    </rPh>
    <rPh sb="12" eb="14">
      <t>ジツドウ</t>
    </rPh>
    <rPh sb="14" eb="16">
      <t>ジカン</t>
    </rPh>
    <phoneticPr fontId="1"/>
  </si>
  <si>
    <t>0000</t>
    <phoneticPr fontId="1"/>
  </si>
  <si>
    <t>名】</t>
    <rPh sb="0" eb="1">
      <t>メイ</t>
    </rPh>
    <phoneticPr fontId="1"/>
  </si>
  <si>
    <t>石川県野々市市○○○○</t>
    <rPh sb="0" eb="3">
      <t>イシカワケン</t>
    </rPh>
    <rPh sb="3" eb="7">
      <t>ノノイチシ</t>
    </rPh>
    <phoneticPr fontId="1"/>
  </si>
  <si>
    <t>（</t>
    <phoneticPr fontId="1"/>
  </si>
  <si>
    <t>）</t>
    <phoneticPr fontId="1"/>
  </si>
  <si>
    <t>工大　太郎</t>
    <phoneticPr fontId="1"/>
  </si>
  <si>
    <r>
      <t>受入希望の
学科・専攻等</t>
    </r>
    <r>
      <rPr>
        <sz val="9"/>
        <color theme="1"/>
        <rFont val="ＭＳ Ｐゴシック"/>
        <family val="3"/>
        <charset val="128"/>
      </rPr>
      <t/>
    </r>
    <rPh sb="0" eb="2">
      <t>ウケイ</t>
    </rPh>
    <rPh sb="2" eb="4">
      <t>キボウ</t>
    </rPh>
    <rPh sb="6" eb="8">
      <t>ガッカ</t>
    </rPh>
    <rPh sb="9" eb="11">
      <t>センコウ</t>
    </rPh>
    <rPh sb="11" eb="12">
      <t>トウ</t>
    </rPh>
    <phoneticPr fontId="1"/>
  </si>
  <si>
    <t>◆ 該当する項目すべて【●】を選択してください　学科・専攻等の指定がない場合は「指定なし」を選択してください</t>
    <rPh sb="24" eb="26">
      <t>ガッカ</t>
    </rPh>
    <rPh sb="27" eb="29">
      <t>センコウ</t>
    </rPh>
    <rPh sb="29" eb="30">
      <t>トウ</t>
    </rPh>
    <rPh sb="31" eb="33">
      <t>シテイ</t>
    </rPh>
    <rPh sb="36" eb="38">
      <t>バアイ</t>
    </rPh>
    <rPh sb="40" eb="42">
      <t>シテイ</t>
    </rPh>
    <rPh sb="46" eb="48">
      <t>センタク</t>
    </rPh>
    <phoneticPr fontId="1"/>
  </si>
  <si>
    <t>・研修では会社説明、業務改善の課題、課題の発表を予定しています。
・インターンシップに参加する前に弊社ホームページの会社概要、製品案内などを確認してください。
・研修期間中は日本語OSのパソコンを貸し出します。発表資料、スライドも日本語で作成していただきます。</t>
    <rPh sb="1" eb="3">
      <t>ケンシュウ</t>
    </rPh>
    <rPh sb="5" eb="7">
      <t>カイシャ</t>
    </rPh>
    <rPh sb="7" eb="9">
      <t>セツメイ</t>
    </rPh>
    <rPh sb="10" eb="12">
      <t>ギョウム</t>
    </rPh>
    <rPh sb="12" eb="14">
      <t>カイゼン</t>
    </rPh>
    <rPh sb="15" eb="17">
      <t>カダイ</t>
    </rPh>
    <rPh sb="18" eb="20">
      <t>カダイ</t>
    </rPh>
    <rPh sb="21" eb="23">
      <t>ハッピョウ</t>
    </rPh>
    <rPh sb="24" eb="26">
      <t>ヨテイ</t>
    </rPh>
    <rPh sb="43" eb="45">
      <t>サンカ</t>
    </rPh>
    <rPh sb="47" eb="48">
      <t>マエ</t>
    </rPh>
    <rPh sb="49" eb="51">
      <t>ヘイシャ</t>
    </rPh>
    <rPh sb="58" eb="60">
      <t>カイシャ</t>
    </rPh>
    <rPh sb="60" eb="62">
      <t>ガイヨウ</t>
    </rPh>
    <rPh sb="63" eb="65">
      <t>セイヒン</t>
    </rPh>
    <rPh sb="65" eb="67">
      <t>アンナイ</t>
    </rPh>
    <rPh sb="70" eb="72">
      <t>カクニン</t>
    </rPh>
    <rPh sb="87" eb="90">
      <t>ニホンゴ</t>
    </rPh>
    <rPh sb="98" eb="99">
      <t>カ</t>
    </rPh>
    <rPh sb="100" eb="101">
      <t>ダ</t>
    </rPh>
    <rPh sb="105" eb="107">
      <t>ハッピョウ</t>
    </rPh>
    <rPh sb="107" eb="109">
      <t>シリョウ</t>
    </rPh>
    <rPh sb="115" eb="118">
      <t>ニホンゴ</t>
    </rPh>
    <rPh sb="119" eb="121">
      <t>サクセイ</t>
    </rPh>
    <phoneticPr fontId="1"/>
  </si>
  <si>
    <t>◆ 支援事項</t>
    <rPh sb="2" eb="4">
      <t>シエン</t>
    </rPh>
    <rPh sb="4" eb="6">
      <t>ジコウ</t>
    </rPh>
    <phoneticPr fontId="1"/>
  </si>
  <si>
    <t>◆ インターンシップの受入条件</t>
    <rPh sb="11" eb="13">
      <t>ウケイ</t>
    </rPh>
    <rPh sb="13" eb="15">
      <t>ジョウケン</t>
    </rPh>
    <phoneticPr fontId="1"/>
  </si>
  <si>
    <t>◆ インターンシップの内容</t>
    <rPh sb="11" eb="13">
      <t>ナイヨウ</t>
    </rPh>
    <phoneticPr fontId="1"/>
  </si>
  <si>
    <t>【その他移動手段】</t>
    <rPh sb="3" eb="4">
      <t>タ</t>
    </rPh>
    <rPh sb="4" eb="6">
      <t>イドウ</t>
    </rPh>
    <rPh sb="6" eb="8">
      <t>シュダン</t>
    </rPh>
    <phoneticPr fontId="1"/>
  </si>
  <si>
    <t>（</t>
    <phoneticPr fontId="1"/>
  </si>
  <si>
    <t>受入に関する
支援事項</t>
    <rPh sb="0" eb="2">
      <t>ウケイ</t>
    </rPh>
    <rPh sb="3" eb="4">
      <t>カン</t>
    </rPh>
    <rPh sb="7" eb="9">
      <t>シエン</t>
    </rPh>
    <rPh sb="9" eb="11">
      <t>ジコウ</t>
    </rPh>
    <phoneticPr fontId="1"/>
  </si>
  <si>
    <t>）</t>
    <phoneticPr fontId="1"/>
  </si>
  <si>
    <t>昼食の提供、社員食堂にて昼食を提供します</t>
    <rPh sb="0" eb="2">
      <t>チュウショク</t>
    </rPh>
    <rPh sb="3" eb="5">
      <t>テイキョウ</t>
    </rPh>
    <rPh sb="6" eb="8">
      <t>シャイン</t>
    </rPh>
    <rPh sb="8" eb="10">
      <t>ショクドウ</t>
    </rPh>
    <rPh sb="12" eb="14">
      <t>チュウショク</t>
    </rPh>
    <rPh sb="15" eb="17">
      <t>テイキョウ</t>
    </rPh>
    <phoneticPr fontId="1"/>
  </si>
  <si>
    <t>※ 支給内容は、提供内容（朝食・昼食・夕食の提供、社員食堂や弁当の利用など）についてご記入ください
　  学生の負担軽減の為、昼食のご支援・ご協力をお願いいたします</t>
    <rPh sb="4" eb="6">
      <t>ナイヨウ</t>
    </rPh>
    <rPh sb="63" eb="65">
      <t>チュウショク</t>
    </rPh>
    <rPh sb="67" eb="69">
      <t>シエン</t>
    </rPh>
    <rPh sb="71" eb="73">
      <t>キョウリョク</t>
    </rPh>
    <rPh sb="75" eb="76">
      <t>ネガ</t>
    </rPh>
    <phoneticPr fontId="1"/>
  </si>
  <si>
    <t>その他連絡事項</t>
    <rPh sb="2" eb="3">
      <t>タ</t>
    </rPh>
    <rPh sb="3" eb="5">
      <t>レンラク</t>
    </rPh>
    <rPh sb="5" eb="7">
      <t>ジコウ</t>
    </rPh>
    <phoneticPr fontId="1"/>
  </si>
  <si>
    <t>◆ 備考欄</t>
    <rPh sb="2" eb="4">
      <t>ビコウ</t>
    </rPh>
    <rPh sb="4" eb="5">
      <t>ラン</t>
    </rPh>
    <phoneticPr fontId="1"/>
  </si>
  <si>
    <r>
      <rPr>
        <b/>
        <sz val="11"/>
        <color theme="1"/>
        <rFont val="ＭＳ Ｐゴシック"/>
        <family val="3"/>
        <charset val="128"/>
      </rPr>
      <t>研修内容</t>
    </r>
    <r>
      <rPr>
        <sz val="9"/>
        <color theme="1"/>
        <rFont val="ＭＳ Ｐゴシック"/>
        <family val="3"/>
        <charset val="128"/>
      </rPr>
      <t/>
    </r>
    <rPh sb="0" eb="2">
      <t>ケンシュウ</t>
    </rPh>
    <rPh sb="2" eb="4">
      <t>ナイヨウ</t>
    </rPh>
    <phoneticPr fontId="1"/>
  </si>
  <si>
    <t>◆ 詳細記入欄　（研修内容の補足事項をご記入ください）</t>
    <rPh sb="2" eb="4">
      <t>ショウサイ</t>
    </rPh>
    <rPh sb="4" eb="6">
      <t>キニュウ</t>
    </rPh>
    <rPh sb="6" eb="7">
      <t>ラン</t>
    </rPh>
    <rPh sb="9" eb="11">
      <t>ケンシュウ</t>
    </rPh>
    <rPh sb="11" eb="13">
      <t>ナイヨウ</t>
    </rPh>
    <rPh sb="14" eb="16">
      <t>ホソク</t>
    </rPh>
    <rPh sb="16" eb="18">
      <t>ジコウ</t>
    </rPh>
    <rPh sb="20" eb="22">
      <t>キニュウ</t>
    </rPh>
    <phoneticPr fontId="1"/>
  </si>
  <si>
    <t>◆ 研修項目　（該当する項目すべて 【●】 を選択してください）</t>
    <rPh sb="2" eb="4">
      <t>ケンシュウ</t>
    </rPh>
    <rPh sb="4" eb="6">
      <t>コウモク</t>
    </rPh>
    <phoneticPr fontId="1"/>
  </si>
  <si>
    <t>作業着などのサイズ表</t>
    <rPh sb="0" eb="3">
      <t>サギョウギ</t>
    </rPh>
    <rPh sb="9" eb="10">
      <t>ヒョウ</t>
    </rPh>
    <phoneticPr fontId="1"/>
  </si>
  <si>
    <t>あり</t>
    <phoneticPr fontId="1"/>
  </si>
  <si>
    <t>なし</t>
    <phoneticPr fontId="1"/>
  </si>
  <si>
    <t>◆ 連絡事項</t>
    <rPh sb="2" eb="4">
      <t>レンラク</t>
    </rPh>
    <rPh sb="4" eb="6">
      <t>ジコウ</t>
    </rPh>
    <phoneticPr fontId="1"/>
  </si>
  <si>
    <t>服　　装</t>
    <rPh sb="0" eb="1">
      <t>フク</t>
    </rPh>
    <rPh sb="3" eb="4">
      <t>ソウ</t>
    </rPh>
    <phoneticPr fontId="1"/>
  </si>
  <si>
    <t>全額支援</t>
    <rPh sb="0" eb="2">
      <t>ゼンガク</t>
    </rPh>
    <rPh sb="2" eb="4">
      <t>シエン</t>
    </rPh>
    <phoneticPr fontId="1"/>
  </si>
  <si>
    <t>一部支援</t>
    <rPh sb="0" eb="2">
      <t>イチブ</t>
    </rPh>
    <rPh sb="2" eb="4">
      <t>シエン</t>
    </rPh>
    <phoneticPr fontId="1"/>
  </si>
  <si>
    <t>支援なし</t>
    <rPh sb="0" eb="2">
      <t>シエン</t>
    </rPh>
    <phoneticPr fontId="1"/>
  </si>
  <si>
    <t>支援の限度額
（一部支援）</t>
    <rPh sb="0" eb="2">
      <t>シエン</t>
    </rPh>
    <rPh sb="3" eb="5">
      <t>ゲンド</t>
    </rPh>
    <rPh sb="5" eb="6">
      <t>ガク</t>
    </rPh>
    <rPh sb="8" eb="10">
      <t>イチブ</t>
    </rPh>
    <rPh sb="10" eb="12">
      <t>シエン</t>
    </rPh>
    <phoneticPr fontId="1"/>
  </si>
  <si>
    <t>支援の限度額
（一部支援）</t>
    <phoneticPr fontId="1"/>
  </si>
  <si>
    <t>提供あり</t>
    <rPh sb="0" eb="2">
      <t>テイキョウ</t>
    </rPh>
    <phoneticPr fontId="1"/>
  </si>
  <si>
    <t>提供内容</t>
    <rPh sb="0" eb="2">
      <t>テイキョウ</t>
    </rPh>
    <rPh sb="2" eb="4">
      <t>ナイヨウ</t>
    </rPh>
    <phoneticPr fontId="1"/>
  </si>
  <si>
    <t>提供なし</t>
    <rPh sb="0" eb="2">
      <t>テイキョウ</t>
    </rPh>
    <phoneticPr fontId="1"/>
  </si>
  <si>
    <t>円
まで</t>
    <rPh sb="0" eb="1">
      <t>エン</t>
    </rPh>
    <phoneticPr fontId="1"/>
  </si>
  <si>
    <t>※ 宿泊先から研修先の通勤における在来線、バス利用等の移動費となります
　　なお、学生の自家用車通勤は原則認めておりません</t>
    <rPh sb="2" eb="4">
      <t>シュクハク</t>
    </rPh>
    <rPh sb="4" eb="5">
      <t>サキ</t>
    </rPh>
    <rPh sb="7" eb="9">
      <t>ケンシュウ</t>
    </rPh>
    <rPh sb="9" eb="10">
      <t>サキ</t>
    </rPh>
    <rPh sb="11" eb="13">
      <t>ツウキン</t>
    </rPh>
    <rPh sb="17" eb="20">
      <t>ザイライセン</t>
    </rPh>
    <rPh sb="23" eb="25">
      <t>リヨウ</t>
    </rPh>
    <rPh sb="25" eb="26">
      <t>トウ</t>
    </rPh>
    <rPh sb="27" eb="29">
      <t>イドウ</t>
    </rPh>
    <rPh sb="29" eb="30">
      <t>ヒ</t>
    </rPh>
    <rPh sb="41" eb="43">
      <t>ガクセイ</t>
    </rPh>
    <phoneticPr fontId="1"/>
  </si>
  <si>
    <t>・特に、事前課題はありませんが弊社ホームページの会社概要、製品案内などを確認してください。</t>
    <rPh sb="1" eb="2">
      <t>トク</t>
    </rPh>
    <rPh sb="4" eb="6">
      <t>ジゼン</t>
    </rPh>
    <rPh sb="6" eb="8">
      <t>カダイ</t>
    </rPh>
    <rPh sb="15" eb="17">
      <t>ヘイシャ</t>
    </rPh>
    <phoneticPr fontId="1"/>
  </si>
  <si>
    <t>金沢工業大学OBの社員との意見交換を予定</t>
    <rPh sb="0" eb="2">
      <t>カナザワ</t>
    </rPh>
    <rPh sb="2" eb="4">
      <t>コウギョウ</t>
    </rPh>
    <rPh sb="4" eb="6">
      <t>ダイガク</t>
    </rPh>
    <rPh sb="9" eb="11">
      <t>シャイン</t>
    </rPh>
    <rPh sb="13" eb="15">
      <t>イケン</t>
    </rPh>
    <rPh sb="15" eb="17">
      <t>コウカン</t>
    </rPh>
    <rPh sb="18" eb="20">
      <t>ヨテイ</t>
    </rPh>
    <phoneticPr fontId="1"/>
  </si>
  <si>
    <t>ベトナムとの関係
について</t>
    <rPh sb="6" eb="8">
      <t>カンケイ</t>
    </rPh>
    <phoneticPr fontId="1"/>
  </si>
  <si>
    <t>実習・講義</t>
    <rPh sb="0" eb="2">
      <t>ジッシュウ</t>
    </rPh>
    <rPh sb="3" eb="5">
      <t>コウギ</t>
    </rPh>
    <phoneticPr fontId="3"/>
  </si>
  <si>
    <t>業務体験</t>
    <rPh sb="0" eb="2">
      <t>ギョウム</t>
    </rPh>
    <rPh sb="2" eb="4">
      <t>タイケン</t>
    </rPh>
    <phoneticPr fontId="3"/>
  </si>
  <si>
    <t>見学等</t>
    <rPh sb="0" eb="2">
      <t>ケンガク</t>
    </rPh>
    <rPh sb="2" eb="3">
      <t>トウ</t>
    </rPh>
    <phoneticPr fontId="3"/>
  </si>
  <si>
    <t>説明会等</t>
    <rPh sb="0" eb="3">
      <t>セツメイカイ</t>
    </rPh>
    <rPh sb="3" eb="4">
      <t>トウ</t>
    </rPh>
    <phoneticPr fontId="3"/>
  </si>
  <si>
    <t>指定なし</t>
    <rPh sb="0" eb="2">
      <t>シテイ</t>
    </rPh>
    <phoneticPr fontId="3"/>
  </si>
  <si>
    <t>機械系</t>
    <rPh sb="0" eb="2">
      <t>キカイ</t>
    </rPh>
    <rPh sb="2" eb="3">
      <t>ケイ</t>
    </rPh>
    <phoneticPr fontId="3"/>
  </si>
  <si>
    <t>電気系</t>
    <rPh sb="0" eb="3">
      <t>デンキケイ</t>
    </rPh>
    <phoneticPr fontId="3"/>
  </si>
  <si>
    <t>情報系</t>
    <rPh sb="0" eb="2">
      <t>ジョウホウ</t>
    </rPh>
    <rPh sb="2" eb="3">
      <t>ケイ</t>
    </rPh>
    <phoneticPr fontId="3"/>
  </si>
  <si>
    <t>土木系</t>
    <rPh sb="0" eb="2">
      <t>ドボク</t>
    </rPh>
    <rPh sb="2" eb="3">
      <t>ケイ</t>
    </rPh>
    <phoneticPr fontId="3"/>
  </si>
  <si>
    <t>建築系</t>
    <rPh sb="0" eb="2">
      <t>ケンチク</t>
    </rPh>
    <rPh sb="2" eb="3">
      <t>ケイ</t>
    </rPh>
    <phoneticPr fontId="3"/>
  </si>
  <si>
    <t>経営系</t>
    <rPh sb="0" eb="2">
      <t>ケイエイ</t>
    </rPh>
    <rPh sb="2" eb="3">
      <t>ケイ</t>
    </rPh>
    <phoneticPr fontId="3"/>
  </si>
  <si>
    <t>化学系</t>
    <rPh sb="0" eb="3">
      <t>カガクケイ</t>
    </rPh>
    <phoneticPr fontId="3"/>
  </si>
  <si>
    <t>その他</t>
    <rPh sb="2" eb="3">
      <t>タ</t>
    </rPh>
    <phoneticPr fontId="3"/>
  </si>
  <si>
    <t>本社
（都道府県）</t>
    <rPh sb="0" eb="2">
      <t>ホンシャ</t>
    </rPh>
    <rPh sb="4" eb="8">
      <t>トドウフケン</t>
    </rPh>
    <phoneticPr fontId="3"/>
  </si>
  <si>
    <t>KIT学生</t>
    <rPh sb="3" eb="5">
      <t>ガクセイ</t>
    </rPh>
    <phoneticPr fontId="3"/>
  </si>
  <si>
    <t>VJIT学生</t>
    <rPh sb="4" eb="6">
      <t>ガクセイ</t>
    </rPh>
    <phoneticPr fontId="3"/>
  </si>
  <si>
    <t>氏名</t>
    <rPh sb="0" eb="2">
      <t>シメイ</t>
    </rPh>
    <phoneticPr fontId="3"/>
  </si>
  <si>
    <t>部署</t>
    <rPh sb="0" eb="2">
      <t>ブショ</t>
    </rPh>
    <phoneticPr fontId="3"/>
  </si>
  <si>
    <t>役職</t>
    <rPh sb="0" eb="2">
      <t>ヤクショク</t>
    </rPh>
    <phoneticPr fontId="3"/>
  </si>
  <si>
    <t>郵便番号</t>
    <rPh sb="0" eb="4">
      <t>ユウビンバンゴウ</t>
    </rPh>
    <phoneticPr fontId="3"/>
  </si>
  <si>
    <t>住所</t>
    <rPh sb="0" eb="2">
      <t>ジュウショ</t>
    </rPh>
    <phoneticPr fontId="3"/>
  </si>
  <si>
    <t>状況</t>
    <rPh sb="0" eb="2">
      <t>ジョウキョウ</t>
    </rPh>
    <phoneticPr fontId="3"/>
  </si>
  <si>
    <t>プログラム期間</t>
    <rPh sb="5" eb="7">
      <t>キカン</t>
    </rPh>
    <phoneticPr fontId="3"/>
  </si>
  <si>
    <t>就業体験期間</t>
    <rPh sb="0" eb="2">
      <t>シュウギョウ</t>
    </rPh>
    <rPh sb="2" eb="4">
      <t>タイケン</t>
    </rPh>
    <rPh sb="4" eb="6">
      <t>キカン</t>
    </rPh>
    <phoneticPr fontId="3"/>
  </si>
  <si>
    <t>受入期間</t>
    <rPh sb="0" eb="2">
      <t>ウケイレ</t>
    </rPh>
    <rPh sb="2" eb="4">
      <t>キカン</t>
    </rPh>
    <phoneticPr fontId="3"/>
  </si>
  <si>
    <t>前半</t>
    <rPh sb="0" eb="2">
      <t>ゼンハン</t>
    </rPh>
    <phoneticPr fontId="3"/>
  </si>
  <si>
    <t>後半</t>
    <rPh sb="0" eb="2">
      <t>コウハン</t>
    </rPh>
    <phoneticPr fontId="3"/>
  </si>
  <si>
    <t>研修先住所</t>
    <rPh sb="0" eb="2">
      <t>ケンシュウ</t>
    </rPh>
    <rPh sb="2" eb="3">
      <t>サキ</t>
    </rPh>
    <rPh sb="3" eb="5">
      <t>ジュウショ</t>
    </rPh>
    <phoneticPr fontId="3"/>
  </si>
  <si>
    <t>勤務時間</t>
    <rPh sb="0" eb="2">
      <t>キンム</t>
    </rPh>
    <rPh sb="2" eb="4">
      <t>ジカン</t>
    </rPh>
    <phoneticPr fontId="3"/>
  </si>
  <si>
    <t>１問題発見解決</t>
    <rPh sb="1" eb="3">
      <t>モンダイ</t>
    </rPh>
    <rPh sb="3" eb="5">
      <t>ハッケン</t>
    </rPh>
    <rPh sb="5" eb="7">
      <t>カイケツ</t>
    </rPh>
    <phoneticPr fontId="1"/>
  </si>
  <si>
    <t>２開発</t>
    <rPh sb="1" eb="3">
      <t>カイハツ</t>
    </rPh>
    <phoneticPr fontId="1"/>
  </si>
  <si>
    <t>３企画</t>
    <rPh sb="1" eb="3">
      <t>キカク</t>
    </rPh>
    <phoneticPr fontId="1"/>
  </si>
  <si>
    <t>４営業</t>
    <rPh sb="1" eb="3">
      <t>エイギョウ</t>
    </rPh>
    <phoneticPr fontId="1"/>
  </si>
  <si>
    <t>５事務</t>
    <rPh sb="1" eb="3">
      <t>ジム</t>
    </rPh>
    <phoneticPr fontId="1"/>
  </si>
  <si>
    <t>６製造</t>
    <rPh sb="1" eb="3">
      <t>セイゾウ</t>
    </rPh>
    <phoneticPr fontId="1"/>
  </si>
  <si>
    <t>８プレゼンテーション・発表</t>
    <rPh sb="11" eb="13">
      <t>ハッピョウ</t>
    </rPh>
    <phoneticPr fontId="1"/>
  </si>
  <si>
    <t>１現場</t>
    <rPh sb="1" eb="3">
      <t>ゲンバ</t>
    </rPh>
    <phoneticPr fontId="1"/>
  </si>
  <si>
    <t>７分析</t>
    <rPh sb="1" eb="3">
      <t>ブンセキ</t>
    </rPh>
    <phoneticPr fontId="1"/>
  </si>
  <si>
    <t>８設計・制作（製作）</t>
    <rPh sb="1" eb="3">
      <t>セッケイ</t>
    </rPh>
    <rPh sb="4" eb="6">
      <t>セイサク</t>
    </rPh>
    <rPh sb="7" eb="9">
      <t>セイサク</t>
    </rPh>
    <phoneticPr fontId="1"/>
  </si>
  <si>
    <t>１現場施設（社内）</t>
    <rPh sb="1" eb="3">
      <t>ゲンバ</t>
    </rPh>
    <rPh sb="3" eb="5">
      <t>シセツ</t>
    </rPh>
    <rPh sb="6" eb="8">
      <t>シャナイ</t>
    </rPh>
    <phoneticPr fontId="1"/>
  </si>
  <si>
    <t>２現場施設（社外）</t>
    <rPh sb="1" eb="3">
      <t>ゲンバ</t>
    </rPh>
    <rPh sb="3" eb="5">
      <t>シセツ</t>
    </rPh>
    <rPh sb="6" eb="8">
      <t>シャガイ</t>
    </rPh>
    <phoneticPr fontId="1"/>
  </si>
  <si>
    <t>４社外（関連企業）</t>
    <rPh sb="1" eb="3">
      <t>シャガイ</t>
    </rPh>
    <rPh sb="4" eb="6">
      <t>カンレン</t>
    </rPh>
    <rPh sb="6" eb="8">
      <t>キギョウ</t>
    </rPh>
    <phoneticPr fontId="1"/>
  </si>
  <si>
    <t>５社外（顧客）</t>
    <rPh sb="1" eb="3">
      <t>シャガイ</t>
    </rPh>
    <rPh sb="4" eb="6">
      <t>コキャク</t>
    </rPh>
    <phoneticPr fontId="1"/>
  </si>
  <si>
    <t>６その他施設</t>
    <rPh sb="3" eb="4">
      <t>タ</t>
    </rPh>
    <rPh sb="4" eb="6">
      <t>シセツ</t>
    </rPh>
    <phoneticPr fontId="1"/>
  </si>
  <si>
    <t>１会社（製品）説明</t>
    <rPh sb="1" eb="3">
      <t>カイシャ</t>
    </rPh>
    <rPh sb="4" eb="6">
      <t>セイヒン</t>
    </rPh>
    <rPh sb="7" eb="9">
      <t>セツメイ</t>
    </rPh>
    <phoneticPr fontId="1"/>
  </si>
  <si>
    <t>２業務説明</t>
    <rPh sb="1" eb="3">
      <t>ギョウム</t>
    </rPh>
    <rPh sb="3" eb="5">
      <t>セツメイ</t>
    </rPh>
    <phoneticPr fontId="1"/>
  </si>
  <si>
    <t>自由記述</t>
    <rPh sb="0" eb="2">
      <t>ジユウ</t>
    </rPh>
    <rPh sb="2" eb="4">
      <t>キジュツ</t>
    </rPh>
    <phoneticPr fontId="3"/>
  </si>
  <si>
    <t>詳細メモ</t>
    <rPh sb="0" eb="2">
      <t>ショウサイ</t>
    </rPh>
    <phoneticPr fontId="3"/>
  </si>
  <si>
    <t>備考</t>
    <rPh sb="0" eb="2">
      <t>ビコウ</t>
    </rPh>
    <phoneticPr fontId="3"/>
  </si>
  <si>
    <t>作業着（貸与）</t>
    <rPh sb="0" eb="3">
      <t>サギョウギ</t>
    </rPh>
    <rPh sb="4" eb="6">
      <t>タイヨ</t>
    </rPh>
    <phoneticPr fontId="3"/>
  </si>
  <si>
    <t>支援（ＶＪＩＴ）</t>
    <rPh sb="0" eb="2">
      <t>シエン</t>
    </rPh>
    <phoneticPr fontId="3"/>
  </si>
  <si>
    <t>移動日
（行き）</t>
    <rPh sb="0" eb="3">
      <t>イドウビ</t>
    </rPh>
    <rPh sb="5" eb="6">
      <t>イ</t>
    </rPh>
    <phoneticPr fontId="3"/>
  </si>
  <si>
    <t>発着時間
（行き）</t>
    <rPh sb="0" eb="4">
      <t>ハッチャクジカン</t>
    </rPh>
    <rPh sb="6" eb="7">
      <t>イ</t>
    </rPh>
    <phoneticPr fontId="3"/>
  </si>
  <si>
    <t>移動日
（帰り）</t>
    <rPh sb="0" eb="3">
      <t>イドウビ</t>
    </rPh>
    <rPh sb="5" eb="6">
      <t>カエ</t>
    </rPh>
    <phoneticPr fontId="3"/>
  </si>
  <si>
    <t>発着時間
（帰り）</t>
    <rPh sb="0" eb="4">
      <t>ハッチャクジカン</t>
    </rPh>
    <rPh sb="6" eb="7">
      <t>カエ</t>
    </rPh>
    <phoneticPr fontId="3"/>
  </si>
  <si>
    <t>備考
（赴任手段）</t>
    <rPh sb="0" eb="2">
      <t>ビコウ</t>
    </rPh>
    <rPh sb="4" eb="6">
      <t>フニン</t>
    </rPh>
    <rPh sb="6" eb="8">
      <t>シュダン</t>
    </rPh>
    <phoneticPr fontId="3"/>
  </si>
  <si>
    <t>通勤手段</t>
    <rPh sb="0" eb="2">
      <t>ツウキン</t>
    </rPh>
    <rPh sb="2" eb="4">
      <t>シュダン</t>
    </rPh>
    <phoneticPr fontId="3"/>
  </si>
  <si>
    <t>宿泊
形態</t>
    <rPh sb="0" eb="2">
      <t>シュクハク</t>
    </rPh>
    <rPh sb="3" eb="5">
      <t>ケイタイ</t>
    </rPh>
    <phoneticPr fontId="3"/>
  </si>
  <si>
    <t>宿泊期間</t>
    <rPh sb="0" eb="2">
      <t>シュクハク</t>
    </rPh>
    <rPh sb="2" eb="4">
      <t>キカン</t>
    </rPh>
    <phoneticPr fontId="3"/>
  </si>
  <si>
    <t>宿泊先</t>
    <rPh sb="0" eb="2">
      <t>シュクハク</t>
    </rPh>
    <rPh sb="2" eb="3">
      <t>サキ</t>
    </rPh>
    <phoneticPr fontId="3"/>
  </si>
  <si>
    <t>支援
（●全額・▲一部・×無）</t>
  </si>
  <si>
    <t>受入企業
№</t>
  </si>
  <si>
    <t>企業名</t>
  </si>
  <si>
    <t>主な事業内容</t>
  </si>
  <si>
    <t>URL</t>
  </si>
  <si>
    <t>テーマ</t>
  </si>
  <si>
    <t>７サービス</t>
  </si>
  <si>
    <t>３オフィス</t>
  </si>
  <si>
    <t>スーツ</t>
  </si>
  <si>
    <t>支援（ＫＩＴ）</t>
  </si>
  <si>
    <t>_</t>
    <phoneticPr fontId="1"/>
  </si>
  <si>
    <t>ペア数</t>
    <rPh sb="2" eb="3">
      <t>スウ</t>
    </rPh>
    <phoneticPr fontId="1"/>
  </si>
  <si>
    <t>専攻・学科</t>
    <rPh sb="0" eb="2">
      <t>センコウ</t>
    </rPh>
    <rPh sb="3" eb="5">
      <t>ガッカ</t>
    </rPh>
    <phoneticPr fontId="1"/>
  </si>
  <si>
    <t>スーツ着用</t>
    <rPh sb="3" eb="5">
      <t>チャクヨウ</t>
    </rPh>
    <phoneticPr fontId="1"/>
  </si>
  <si>
    <t>作業着着用（貸与）</t>
    <rPh sb="0" eb="3">
      <t>サギョウギ</t>
    </rPh>
    <rPh sb="3" eb="5">
      <t>チャクヨウ</t>
    </rPh>
    <rPh sb="6" eb="8">
      <t>タイヨ</t>
    </rPh>
    <phoneticPr fontId="1"/>
  </si>
  <si>
    <t>赴任移動費</t>
    <rPh sb="0" eb="2">
      <t>フニン</t>
    </rPh>
    <rPh sb="2" eb="4">
      <t>イドウ</t>
    </rPh>
    <rPh sb="4" eb="5">
      <t>ヒ</t>
    </rPh>
    <phoneticPr fontId="1"/>
  </si>
  <si>
    <t>-</t>
    <phoneticPr fontId="1"/>
  </si>
  <si>
    <t>通勤費</t>
    <rPh sb="0" eb="3">
      <t>ツウキンヒ</t>
    </rPh>
    <phoneticPr fontId="1"/>
  </si>
  <si>
    <t>宿泊</t>
    <rPh sb="0" eb="2">
      <t>シュクハク</t>
    </rPh>
    <phoneticPr fontId="1"/>
  </si>
  <si>
    <t>◆ ホームページURL</t>
    <phoneticPr fontId="1"/>
  </si>
  <si>
    <t>http://www.kanazawa-it.ac.jp/kit-vjit/</t>
    <phoneticPr fontId="1"/>
  </si>
  <si>
    <t>役職等</t>
    <rPh sb="0" eb="2">
      <t>ヤクショク</t>
    </rPh>
    <rPh sb="2" eb="3">
      <t>トウ</t>
    </rPh>
    <phoneticPr fontId="1"/>
  </si>
  <si>
    <t>課長</t>
    <rPh sb="0" eb="2">
      <t>カチョウ</t>
    </rPh>
    <phoneticPr fontId="1"/>
  </si>
  <si>
    <t>総務部人事課</t>
    <phoneticPr fontId="1"/>
  </si>
  <si>
    <t>受入書</t>
    <rPh sb="0" eb="2">
      <t>ウケイレ</t>
    </rPh>
    <rPh sb="2" eb="3">
      <t>ショ</t>
    </rPh>
    <phoneticPr fontId="1"/>
  </si>
  <si>
    <t>協定書</t>
    <rPh sb="0" eb="3">
      <t>キョウテイショ</t>
    </rPh>
    <phoneticPr fontId="1"/>
  </si>
  <si>
    <t>Z-AR</t>
    <phoneticPr fontId="1"/>
  </si>
  <si>
    <t>8501</t>
    <phoneticPr fontId="1"/>
  </si>
  <si>
    <t>朝礼</t>
    <rPh sb="0" eb="2">
      <t>チョウレイ</t>
    </rPh>
    <phoneticPr fontId="1"/>
  </si>
  <si>
    <t>プレゼンテーション</t>
    <phoneticPr fontId="1"/>
  </si>
  <si>
    <t>○○製造装置</t>
    <rPh sb="2" eb="4">
      <t>セイゾウ</t>
    </rPh>
    <rPh sb="4" eb="6">
      <t>ソウチ</t>
    </rPh>
    <phoneticPr fontId="1"/>
  </si>
  <si>
    <t>問わない</t>
    <rPh sb="0" eb="1">
      <t>ト</t>
    </rPh>
    <phoneticPr fontId="1"/>
  </si>
  <si>
    <t>◆ 受入企業情報</t>
    <rPh sb="2" eb="4">
      <t>ウケイ</t>
    </rPh>
    <rPh sb="4" eb="6">
      <t>キギョウ</t>
    </rPh>
    <rPh sb="6" eb="8">
      <t>ジョウホウ</t>
    </rPh>
    <phoneticPr fontId="1"/>
  </si>
  <si>
    <r>
      <t>◆ 大分類　</t>
    </r>
    <r>
      <rPr>
        <b/>
        <sz val="9"/>
        <color theme="1"/>
        <rFont val="ＭＳ Ｐゴシック"/>
        <family val="3"/>
        <charset val="128"/>
      </rPr>
      <t>（該当する項目に【●】を選択してください）</t>
    </r>
    <rPh sb="2" eb="5">
      <t>ダイブンルイ</t>
    </rPh>
    <phoneticPr fontId="1"/>
  </si>
  <si>
    <t>業務改善におけるシステムの提案と製品製造体験</t>
    <rPh sb="16" eb="18">
      <t>セイヒン</t>
    </rPh>
    <rPh sb="18" eb="20">
      <t>セイゾウ</t>
    </rPh>
    <rPh sb="20" eb="22">
      <t>タイケン</t>
    </rPh>
    <phoneticPr fontId="1"/>
  </si>
  <si>
    <r>
      <rPr>
        <b/>
        <sz val="10"/>
        <color theme="1"/>
        <rFont val="ＭＳ Ｐゴシック"/>
        <family val="3"/>
        <charset val="128"/>
      </rPr>
      <t>◆ 受入期間</t>
    </r>
    <r>
      <rPr>
        <b/>
        <sz val="9"/>
        <color theme="1"/>
        <rFont val="ＭＳ Ｐゴシック"/>
        <family val="3"/>
        <charset val="128"/>
      </rPr>
      <t>　（対応可能な受入期間について 【●】 を選択してください。下記両日とも受入れ可能な場合は両方選択してください）</t>
    </r>
    <rPh sb="2" eb="4">
      <t>ウケイレ</t>
    </rPh>
    <rPh sb="4" eb="6">
      <t>キカン</t>
    </rPh>
    <rPh sb="8" eb="10">
      <t>タイオウ</t>
    </rPh>
    <rPh sb="10" eb="12">
      <t>カノウ</t>
    </rPh>
    <rPh sb="13" eb="15">
      <t>ウケイレ</t>
    </rPh>
    <rPh sb="15" eb="17">
      <t>キカン</t>
    </rPh>
    <rPh sb="27" eb="29">
      <t>センタク</t>
    </rPh>
    <rPh sb="36" eb="38">
      <t>カキ</t>
    </rPh>
    <rPh sb="38" eb="40">
      <t>リョウジツ</t>
    </rPh>
    <rPh sb="42" eb="44">
      <t>ウケイレ</t>
    </rPh>
    <rPh sb="45" eb="47">
      <t>カノウ</t>
    </rPh>
    <rPh sb="48" eb="50">
      <t>バアイ</t>
    </rPh>
    <rPh sb="51" eb="53">
      <t>リョウホウ</t>
    </rPh>
    <rPh sb="53" eb="55">
      <t>センタク</t>
    </rPh>
    <phoneticPr fontId="1"/>
  </si>
  <si>
    <r>
      <t>◆ 主な事業等　</t>
    </r>
    <r>
      <rPr>
        <b/>
        <sz val="9"/>
        <color theme="1"/>
        <rFont val="ＭＳ Ｐゴシック"/>
        <family val="3"/>
        <charset val="128"/>
      </rPr>
      <t>（主な事業内容をご記入ください）</t>
    </r>
    <rPh sb="2" eb="3">
      <t>オモ</t>
    </rPh>
    <rPh sb="4" eb="6">
      <t>ジギョウ</t>
    </rPh>
    <rPh sb="6" eb="7">
      <t>ナド</t>
    </rPh>
    <phoneticPr fontId="1"/>
  </si>
  <si>
    <t>所 在 地</t>
    <rPh sb="0" eb="1">
      <t>トコロ</t>
    </rPh>
    <rPh sb="2" eb="3">
      <t>ザイ</t>
    </rPh>
    <rPh sb="4" eb="5">
      <t>チ</t>
    </rPh>
    <phoneticPr fontId="1"/>
  </si>
  <si>
    <r>
      <t>実習・講義</t>
    </r>
    <r>
      <rPr>
        <b/>
        <sz val="9"/>
        <color theme="1"/>
        <rFont val="ＭＳ Ｐゴシック"/>
        <family val="3"/>
        <charset val="128"/>
      </rPr>
      <t xml:space="preserve">
（課題演習）</t>
    </r>
    <rPh sb="0" eb="2">
      <t>ジッシュウ</t>
    </rPh>
    <rPh sb="3" eb="5">
      <t>コウギ</t>
    </rPh>
    <rPh sb="7" eb="9">
      <t>カダイ</t>
    </rPh>
    <rPh sb="9" eb="11">
      <t>エンシュウ</t>
    </rPh>
    <phoneticPr fontId="1"/>
  </si>
  <si>
    <r>
      <t>業務体験</t>
    </r>
    <r>
      <rPr>
        <b/>
        <sz val="9"/>
        <color theme="1"/>
        <rFont val="ＭＳ Ｐゴシック"/>
        <family val="3"/>
        <charset val="128"/>
      </rPr>
      <t xml:space="preserve">
（補助業務）</t>
    </r>
    <rPh sb="0" eb="2">
      <t>ギョウム</t>
    </rPh>
    <rPh sb="2" eb="4">
      <t>タイケン</t>
    </rPh>
    <rPh sb="6" eb="8">
      <t>ホジョ</t>
    </rPh>
    <rPh sb="8" eb="10">
      <t>ギョウム</t>
    </rPh>
    <phoneticPr fontId="1"/>
  </si>
  <si>
    <t>◆ 研修でのキーワード・用語等（研修で扱う専門的なことば・機器名などがあればご記入ください）</t>
    <rPh sb="2" eb="4">
      <t>ケンシュウ</t>
    </rPh>
    <rPh sb="12" eb="14">
      <t>ヨウゴ</t>
    </rPh>
    <rPh sb="14" eb="15">
      <t>ナド</t>
    </rPh>
    <rPh sb="16" eb="18">
      <t>ケンシュウ</t>
    </rPh>
    <rPh sb="19" eb="20">
      <t>アツカ</t>
    </rPh>
    <rPh sb="21" eb="24">
      <t>センモンテキ</t>
    </rPh>
    <rPh sb="29" eb="32">
      <t>キキメイ</t>
    </rPh>
    <rPh sb="39" eb="41">
      <t>キニュウ</t>
    </rPh>
    <phoneticPr fontId="1"/>
  </si>
  <si>
    <t>※ 受入れはペアが基本となります。 
　　（1組あたり、金沢工業大学【KIT】の学生１名・越日工業大学【VJIT】の計2名）</t>
    <rPh sb="2" eb="4">
      <t>ウケイレ</t>
    </rPh>
    <rPh sb="9" eb="11">
      <t>キホン</t>
    </rPh>
    <rPh sb="58" eb="59">
      <t>ケイ</t>
    </rPh>
    <phoneticPr fontId="1"/>
  </si>
  <si>
    <t>男子学生</t>
    <rPh sb="0" eb="2">
      <t>ダンシ</t>
    </rPh>
    <rPh sb="2" eb="4">
      <t>ガクセイ</t>
    </rPh>
    <phoneticPr fontId="1"/>
  </si>
  <si>
    <t>女子学生</t>
    <rPh sb="0" eb="2">
      <t>ジョシ</t>
    </rPh>
    <rPh sb="2" eb="4">
      <t>ガクセイ</t>
    </rPh>
    <phoneticPr fontId="1"/>
  </si>
  <si>
    <t>学生条件：</t>
    <rPh sb="0" eb="2">
      <t>ガクセイ</t>
    </rPh>
    <rPh sb="2" eb="4">
      <t>ジョウケン</t>
    </rPh>
    <phoneticPr fontId="1"/>
  </si>
  <si>
    <t xml:space="preserve">※ 研修地が県外など遠方で宿泊が発生する場合（本学より直接通勤が困難な場合）の赴任移動費となります。
　　学生の負担軽減の為、旅費等のご支援・ご協力をお願いいたします。 </t>
    <rPh sb="6" eb="8">
      <t>ケンガイ</t>
    </rPh>
    <rPh sb="13" eb="15">
      <t>シュクハク</t>
    </rPh>
    <rPh sb="16" eb="18">
      <t>ハッセイ</t>
    </rPh>
    <rPh sb="23" eb="25">
      <t>ホンガク</t>
    </rPh>
    <rPh sb="27" eb="29">
      <t>チョクセツ</t>
    </rPh>
    <rPh sb="29" eb="31">
      <t>ツウキン</t>
    </rPh>
    <rPh sb="32" eb="34">
      <t>コンナン</t>
    </rPh>
    <rPh sb="35" eb="37">
      <t>バアイ</t>
    </rPh>
    <rPh sb="39" eb="41">
      <t>フニン</t>
    </rPh>
    <rPh sb="41" eb="43">
      <t>イドウ</t>
    </rPh>
    <rPh sb="43" eb="44">
      <t>ヒ</t>
    </rPh>
    <phoneticPr fontId="1"/>
  </si>
  <si>
    <t>KIT学生</t>
    <rPh sb="3" eb="5">
      <t>ガクセイ</t>
    </rPh>
    <phoneticPr fontId="1"/>
  </si>
  <si>
    <t>VJIT学生</t>
    <rPh sb="4" eb="6">
      <t>ガクセイ</t>
    </rPh>
    <phoneticPr fontId="1"/>
  </si>
  <si>
    <t>① 製造業</t>
    <rPh sb="2" eb="5">
      <t>セイゾウギョウ</t>
    </rPh>
    <phoneticPr fontId="1"/>
  </si>
  <si>
    <t>② 金融業</t>
    <rPh sb="2" eb="5">
      <t>キンユウギョウ</t>
    </rPh>
    <phoneticPr fontId="1"/>
  </si>
  <si>
    <t>③ 情報・通信・メディア</t>
    <rPh sb="2" eb="4">
      <t>ジョウホウ</t>
    </rPh>
    <rPh sb="5" eb="7">
      <t>ツウシン</t>
    </rPh>
    <phoneticPr fontId="1"/>
  </si>
  <si>
    <t>④ 流通業</t>
    <rPh sb="2" eb="5">
      <t>リュウツウギョウ</t>
    </rPh>
    <phoneticPr fontId="1"/>
  </si>
  <si>
    <t>⑤ 建設・不動産</t>
    <rPh sb="2" eb="4">
      <t>ケンセツ</t>
    </rPh>
    <rPh sb="5" eb="8">
      <t>フドウサン</t>
    </rPh>
    <phoneticPr fontId="1"/>
  </si>
  <si>
    <t>⑥ 運輸</t>
    <rPh sb="2" eb="4">
      <t>ウンユ</t>
    </rPh>
    <phoneticPr fontId="1"/>
  </si>
  <si>
    <t>⑦ サービス業</t>
    <rPh sb="6" eb="7">
      <t>ギョウ</t>
    </rPh>
    <phoneticPr fontId="1"/>
  </si>
  <si>
    <t>⑧ その他の業界</t>
    <rPh sb="4" eb="5">
      <t>タ</t>
    </rPh>
    <rPh sb="6" eb="8">
      <t>ギョウカイ</t>
    </rPh>
    <phoneticPr fontId="1"/>
  </si>
  <si>
    <t>① ベトナムに拠点がある</t>
    <rPh sb="7" eb="9">
      <t>キョテン</t>
    </rPh>
    <phoneticPr fontId="1"/>
  </si>
  <si>
    <t>② 拠点都市</t>
    <rPh sb="2" eb="4">
      <t>キョテン</t>
    </rPh>
    <rPh sb="4" eb="6">
      <t>トシ</t>
    </rPh>
    <phoneticPr fontId="1"/>
  </si>
  <si>
    <t>③ ベトナム人を雇用している</t>
    <phoneticPr fontId="1"/>
  </si>
  <si>
    <t>④ 研修でベトナム人社員のサポート</t>
    <rPh sb="2" eb="4">
      <t>ケンシュウ</t>
    </rPh>
    <phoneticPr fontId="1"/>
  </si>
  <si>
    <t>①</t>
    <phoneticPr fontId="1"/>
  </si>
  <si>
    <t>① 問題発見解決</t>
    <rPh sb="2" eb="4">
      <t>モンダイ</t>
    </rPh>
    <rPh sb="4" eb="6">
      <t>ハッケン</t>
    </rPh>
    <rPh sb="6" eb="8">
      <t>カイケツ</t>
    </rPh>
    <phoneticPr fontId="1"/>
  </si>
  <si>
    <t>② 開発</t>
    <rPh sb="2" eb="4">
      <t>カイハツ</t>
    </rPh>
    <phoneticPr fontId="1"/>
  </si>
  <si>
    <t>③ 企画</t>
    <rPh sb="2" eb="4">
      <t>キカク</t>
    </rPh>
    <phoneticPr fontId="1"/>
  </si>
  <si>
    <t>④ 営業</t>
    <rPh sb="2" eb="4">
      <t>エイギョウ</t>
    </rPh>
    <phoneticPr fontId="1"/>
  </si>
  <si>
    <t>⑤ 事務</t>
    <rPh sb="2" eb="4">
      <t>ジム</t>
    </rPh>
    <phoneticPr fontId="1"/>
  </si>
  <si>
    <t>⑥ 製造</t>
    <rPh sb="2" eb="4">
      <t>セイゾウ</t>
    </rPh>
    <phoneticPr fontId="1"/>
  </si>
  <si>
    <t>⑦ サービス</t>
    <phoneticPr fontId="1"/>
  </si>
  <si>
    <t>⑧ ﾌﾟﾚｾﾞﾝﾃｰｼｮﾝ・発表</t>
    <rPh sb="14" eb="16">
      <t>ハッピョウ</t>
    </rPh>
    <phoneticPr fontId="1"/>
  </si>
  <si>
    <t>① 現場</t>
    <rPh sb="2" eb="4">
      <t>ゲンバ</t>
    </rPh>
    <phoneticPr fontId="1"/>
  </si>
  <si>
    <t>⑦ 分析</t>
    <rPh sb="2" eb="4">
      <t>ブンセキ</t>
    </rPh>
    <phoneticPr fontId="1"/>
  </si>
  <si>
    <t>⑧ 設計・制作（製作）</t>
    <rPh sb="2" eb="4">
      <t>セッケイ</t>
    </rPh>
    <rPh sb="5" eb="7">
      <t>セイサク</t>
    </rPh>
    <rPh sb="8" eb="10">
      <t>セイサク</t>
    </rPh>
    <phoneticPr fontId="1"/>
  </si>
  <si>
    <t>① 現場施設（社内）</t>
    <rPh sb="2" eb="4">
      <t>ゲンバ</t>
    </rPh>
    <rPh sb="4" eb="6">
      <t>シセツ</t>
    </rPh>
    <rPh sb="7" eb="9">
      <t>シャナイ</t>
    </rPh>
    <phoneticPr fontId="1"/>
  </si>
  <si>
    <t>② 現場施設（社外）</t>
    <rPh sb="2" eb="4">
      <t>ゲンバ</t>
    </rPh>
    <rPh sb="4" eb="6">
      <t>シセツ</t>
    </rPh>
    <rPh sb="7" eb="9">
      <t>シャガイ</t>
    </rPh>
    <phoneticPr fontId="1"/>
  </si>
  <si>
    <t>③ オフィス</t>
    <phoneticPr fontId="1"/>
  </si>
  <si>
    <t>④ 社外（関連企業）</t>
    <rPh sb="2" eb="4">
      <t>シャガイ</t>
    </rPh>
    <rPh sb="5" eb="7">
      <t>カンレン</t>
    </rPh>
    <rPh sb="7" eb="9">
      <t>キギョウ</t>
    </rPh>
    <phoneticPr fontId="1"/>
  </si>
  <si>
    <t>⑤ 社外（顧客）</t>
    <rPh sb="2" eb="4">
      <t>シャガイ</t>
    </rPh>
    <rPh sb="5" eb="7">
      <t>コキャク</t>
    </rPh>
    <phoneticPr fontId="1"/>
  </si>
  <si>
    <t>⑥ その他施設</t>
    <rPh sb="4" eb="5">
      <t>タ</t>
    </rPh>
    <rPh sb="5" eb="7">
      <t>シセツ</t>
    </rPh>
    <phoneticPr fontId="1"/>
  </si>
  <si>
    <t>① 会社（製品）説明</t>
    <rPh sb="2" eb="4">
      <t>カイシャ</t>
    </rPh>
    <rPh sb="5" eb="7">
      <t>セイヒン</t>
    </rPh>
    <rPh sb="8" eb="10">
      <t>セツメイ</t>
    </rPh>
    <phoneticPr fontId="1"/>
  </si>
  <si>
    <t>② 業務説明</t>
    <rPh sb="2" eb="4">
      <t>ギョウム</t>
    </rPh>
    <rPh sb="4" eb="6">
      <t>セツメイ</t>
    </rPh>
    <phoneticPr fontId="1"/>
  </si>
  <si>
    <t>社員寮</t>
    <rPh sb="0" eb="3">
      <t>シャインリョウ</t>
    </rPh>
    <phoneticPr fontId="1"/>
  </si>
  <si>
    <t>社宅</t>
    <rPh sb="0" eb="2">
      <t>シャタク</t>
    </rPh>
    <phoneticPr fontId="1"/>
  </si>
  <si>
    <t>ホテル</t>
    <phoneticPr fontId="1"/>
  </si>
  <si>
    <t>宿泊手段（</t>
    <rPh sb="0" eb="2">
      <t>シュクハク</t>
    </rPh>
    <rPh sb="2" eb="4">
      <t>シュダン</t>
    </rPh>
    <phoneticPr fontId="1"/>
  </si>
  <si>
    <t>施設名称（</t>
    <rPh sb="0" eb="2">
      <t>シセツ</t>
    </rPh>
    <rPh sb="2" eb="4">
      <t>メイショウ</t>
    </rPh>
    <phoneticPr fontId="1"/>
  </si>
  <si>
    <t>コーポ○○</t>
    <phoneticPr fontId="1"/>
  </si>
  <si>
    <t>宿泊期間（</t>
    <rPh sb="0" eb="2">
      <t>シュクハク</t>
    </rPh>
    <rPh sb="2" eb="4">
      <t>キカン</t>
    </rPh>
    <phoneticPr fontId="1"/>
  </si>
  <si>
    <t>泊数（</t>
    <rPh sb="0" eb="1">
      <t>ハク</t>
    </rPh>
    <rPh sb="1" eb="2">
      <t>スウ</t>
    </rPh>
    <phoneticPr fontId="1"/>
  </si>
  <si>
    <t>）</t>
    <phoneticPr fontId="1"/>
  </si>
  <si>
    <t>）</t>
    <phoneticPr fontId="1"/>
  </si>
  <si>
    <t>施設住所（</t>
    <rPh sb="0" eb="2">
      <t>シセツ</t>
    </rPh>
    <rPh sb="2" eb="4">
      <t>ジュウショ</t>
    </rPh>
    <phoneticPr fontId="1"/>
  </si>
  <si>
    <t>石川県○○○市○○○町0-0</t>
    <rPh sb="0" eb="3">
      <t>イシカワケン</t>
    </rPh>
    <rPh sb="6" eb="7">
      <t>シ</t>
    </rPh>
    <rPh sb="10" eb="11">
      <t>マチ</t>
    </rPh>
    <phoneticPr fontId="1"/>
  </si>
  <si>
    <t>2月17日（日）～2月23日（土）</t>
    <phoneticPr fontId="1"/>
  </si>
  <si>
    <t>宿泊手段
・
施設名</t>
    <rPh sb="0" eb="2">
      <t>シュクハク</t>
    </rPh>
    <rPh sb="2" eb="4">
      <t>シュダン</t>
    </rPh>
    <rPh sb="7" eb="9">
      <t>シセツ</t>
    </rPh>
    <rPh sb="9" eb="10">
      <t>メイ</t>
    </rPh>
    <phoneticPr fontId="1"/>
  </si>
  <si>
    <t>※ 研修地が県外など遠方の場合（本学より直接通勤が困難な場合）の宿泊となります。
　　宿泊先の提供方法、宿泊施設名、宿泊日などについてご記入ください。
　　宿泊施設に制約事項がありましたら備考欄にご記入ください。</t>
    <rPh sb="43" eb="45">
      <t>シュクハク</t>
    </rPh>
    <rPh sb="45" eb="46">
      <t>サキ</t>
    </rPh>
    <rPh sb="47" eb="49">
      <t>テイキョウ</t>
    </rPh>
    <rPh sb="49" eb="51">
      <t>ホウホウ</t>
    </rPh>
    <rPh sb="52" eb="54">
      <t>シュクハク</t>
    </rPh>
    <rPh sb="78" eb="80">
      <t>シュクハク</t>
    </rPh>
    <rPh sb="80" eb="82">
      <t>シセツ</t>
    </rPh>
    <rPh sb="83" eb="85">
      <t>セイヤク</t>
    </rPh>
    <rPh sb="85" eb="87">
      <t>ジコウ</t>
    </rPh>
    <rPh sb="94" eb="96">
      <t>ビコウ</t>
    </rPh>
    <rPh sb="96" eb="97">
      <t>ラン</t>
    </rPh>
    <rPh sb="99" eb="101">
      <t>キニュウ</t>
    </rPh>
    <phoneticPr fontId="1"/>
  </si>
  <si>
    <t>① 赴任
　　移動費</t>
    <rPh sb="2" eb="4">
      <t>フニン</t>
    </rPh>
    <rPh sb="7" eb="8">
      <t>イ</t>
    </rPh>
    <rPh sb="8" eb="9">
      <t>ドウ</t>
    </rPh>
    <rPh sb="9" eb="10">
      <t>ヒ</t>
    </rPh>
    <phoneticPr fontId="1"/>
  </si>
  <si>
    <t>② 通勤費</t>
    <rPh sb="2" eb="5">
      <t>ツウキンヒ</t>
    </rPh>
    <phoneticPr fontId="1"/>
  </si>
  <si>
    <t>④ 食事の提供等</t>
    <rPh sb="2" eb="4">
      <t>ショクジ</t>
    </rPh>
    <rPh sb="5" eb="7">
      <t>テイキョウ</t>
    </rPh>
    <rPh sb="7" eb="8">
      <t>トウ</t>
    </rPh>
    <phoneticPr fontId="1"/>
  </si>
  <si>
    <t>◆ 研修中の服装に関する連絡事項をご記入ください　※研修初日はスーツを着用いたします</t>
    <rPh sb="2" eb="5">
      <t>ケンシュウチュウ</t>
    </rPh>
    <rPh sb="6" eb="8">
      <t>フクソウ</t>
    </rPh>
    <rPh sb="9" eb="10">
      <t>カン</t>
    </rPh>
    <rPh sb="12" eb="14">
      <t>レンラク</t>
    </rPh>
    <rPh sb="14" eb="16">
      <t>ジコウ</t>
    </rPh>
    <rPh sb="18" eb="20">
      <t>キニュウ</t>
    </rPh>
    <rPh sb="26" eb="28">
      <t>ケンシュウ</t>
    </rPh>
    <rPh sb="28" eb="30">
      <t>ショニチ</t>
    </rPh>
    <rPh sb="35" eb="37">
      <t>チャクヨウ</t>
    </rPh>
    <phoneticPr fontId="1"/>
  </si>
  <si>
    <t>貴社名の掲載</t>
    <rPh sb="0" eb="2">
      <t>キシャ</t>
    </rPh>
    <rPh sb="2" eb="3">
      <t>メイ</t>
    </rPh>
    <rPh sb="4" eb="6">
      <t>ケイサイ</t>
    </rPh>
    <phoneticPr fontId="1"/>
  </si>
  <si>
    <t>可</t>
    <rPh sb="0" eb="1">
      <t>カ</t>
    </rPh>
    <phoneticPr fontId="1"/>
  </si>
  <si>
    <t>不可</t>
    <rPh sb="0" eb="2">
      <t>フカ</t>
    </rPh>
    <phoneticPr fontId="1"/>
  </si>
  <si>
    <t>就業体験の
活動写真提供</t>
    <rPh sb="0" eb="2">
      <t>シュウギョウ</t>
    </rPh>
    <rPh sb="2" eb="4">
      <t>タイケン</t>
    </rPh>
    <rPh sb="6" eb="8">
      <t>カツドウ</t>
    </rPh>
    <rPh sb="8" eb="10">
      <t>シャシン</t>
    </rPh>
    <rPh sb="10" eb="12">
      <t>テイキョウ</t>
    </rPh>
    <phoneticPr fontId="1"/>
  </si>
  <si>
    <t>学生の移動に関して</t>
    <rPh sb="0" eb="2">
      <t>ガクセイ</t>
    </rPh>
    <rPh sb="3" eb="5">
      <t>イドウ</t>
    </rPh>
    <rPh sb="6" eb="7">
      <t>カン</t>
    </rPh>
    <phoneticPr fontId="1"/>
  </si>
  <si>
    <t>研修先の最寄り駅</t>
    <rPh sb="0" eb="2">
      <t>ケンシュウ</t>
    </rPh>
    <rPh sb="2" eb="3">
      <t>サキ</t>
    </rPh>
    <rPh sb="4" eb="6">
      <t>モヨ</t>
    </rPh>
    <rPh sb="7" eb="8">
      <t>エキ</t>
    </rPh>
    <phoneticPr fontId="1"/>
  </si>
  <si>
    <t>宿泊先の最寄り駅</t>
    <rPh sb="0" eb="2">
      <t>シュクハク</t>
    </rPh>
    <rPh sb="2" eb="3">
      <t>サキ</t>
    </rPh>
    <rPh sb="4" eb="6">
      <t>モヨ</t>
    </rPh>
    <rPh sb="7" eb="8">
      <t>エキ</t>
    </rPh>
    <phoneticPr fontId="1"/>
  </si>
  <si>
    <t>お名前</t>
    <rPh sb="1" eb="3">
      <t>ナマエ</t>
    </rPh>
    <phoneticPr fontId="1"/>
  </si>
  <si>
    <t>ご所属</t>
    <rPh sb="1" eb="3">
      <t>ショゾク</t>
    </rPh>
    <phoneticPr fontId="1"/>
  </si>
  <si>
    <t>電話番号</t>
    <rPh sb="0" eb="2">
      <t>デンワ</t>
    </rPh>
    <rPh sb="2" eb="4">
      <t>バンゴウ</t>
    </rPh>
    <phoneticPr fontId="1"/>
  </si>
  <si>
    <t>※貴社名、活動写真、スケジュール等は実績として利用いたします。
　 活動写真、スケジュールはデータでご提出をお願いいたします（写真：JPEG形式、スケジュール：Excelなど）</t>
    <rPh sb="1" eb="3">
      <t>キシャ</t>
    </rPh>
    <rPh sb="3" eb="4">
      <t>メイ</t>
    </rPh>
    <rPh sb="5" eb="7">
      <t>カツドウ</t>
    </rPh>
    <rPh sb="7" eb="9">
      <t>シャシン</t>
    </rPh>
    <rPh sb="16" eb="17">
      <t>トウ</t>
    </rPh>
    <rPh sb="18" eb="20">
      <t>ジッセキ</t>
    </rPh>
    <rPh sb="23" eb="25">
      <t>リヨウ</t>
    </rPh>
    <rPh sb="34" eb="36">
      <t>カツドウ</t>
    </rPh>
    <rPh sb="36" eb="38">
      <t>シャシン</t>
    </rPh>
    <rPh sb="51" eb="53">
      <t>テイシュツ</t>
    </rPh>
    <rPh sb="55" eb="56">
      <t>ネガ</t>
    </rPh>
    <rPh sb="63" eb="65">
      <t>シャシン</t>
    </rPh>
    <rPh sb="70" eb="72">
      <t>ケイシキ</t>
    </rPh>
    <phoneticPr fontId="1"/>
  </si>
  <si>
    <t>到着時の待ち合わせ</t>
    <rPh sb="0" eb="2">
      <t>トウチャク</t>
    </rPh>
    <rPh sb="2" eb="3">
      <t>ジ</t>
    </rPh>
    <rPh sb="4" eb="5">
      <t>マ</t>
    </rPh>
    <rPh sb="6" eb="7">
      <t>ア</t>
    </rPh>
    <phoneticPr fontId="1"/>
  </si>
  <si>
    <t>○○駅</t>
    <rPh sb="2" eb="3">
      <t>エキ</t>
    </rPh>
    <phoneticPr fontId="1"/>
  </si>
  <si>
    <t>※金沢駅よりJRを利用予定です。　 JR切符などにつきましては、本学にて手配し別途請求書をお送りする予定です。</t>
    <rPh sb="1" eb="4">
      <t>カナザワエキ</t>
    </rPh>
    <rPh sb="9" eb="11">
      <t>リヨウ</t>
    </rPh>
    <rPh sb="11" eb="13">
      <t>ヨテイ</t>
    </rPh>
    <rPh sb="20" eb="22">
      <t>キップ</t>
    </rPh>
    <rPh sb="32" eb="34">
      <t>ホンガク</t>
    </rPh>
    <rPh sb="36" eb="38">
      <t>テハイ</t>
    </rPh>
    <rPh sb="39" eb="41">
      <t>ベット</t>
    </rPh>
    <rPh sb="41" eb="44">
      <t>セイキュウショ</t>
    </rPh>
    <rPh sb="46" eb="47">
      <t>オク</t>
    </rPh>
    <rPh sb="50" eb="52">
      <t>ヨテイ</t>
    </rPh>
    <phoneticPr fontId="1"/>
  </si>
  <si>
    <t>最寄り駅で待ち合わせます（○○駅）</t>
    <rPh sb="0" eb="2">
      <t>モヨ</t>
    </rPh>
    <rPh sb="3" eb="4">
      <t>エキ</t>
    </rPh>
    <rPh sb="5" eb="6">
      <t>マ</t>
    </rPh>
    <rPh sb="7" eb="8">
      <t>ア</t>
    </rPh>
    <rPh sb="15" eb="16">
      <t>エキ</t>
    </rPh>
    <phoneticPr fontId="1"/>
  </si>
  <si>
    <t>宿泊先から研修先の
移動手段</t>
    <rPh sb="0" eb="2">
      <t>シュクハク</t>
    </rPh>
    <rPh sb="2" eb="3">
      <t>サキ</t>
    </rPh>
    <rPh sb="5" eb="7">
      <t>ケンシュウ</t>
    </rPh>
    <rPh sb="7" eb="8">
      <t>サキ</t>
    </rPh>
    <rPh sb="10" eb="12">
      <t>イドウ</t>
    </rPh>
    <rPh sb="12" eb="14">
      <t>シュダン</t>
    </rPh>
    <phoneticPr fontId="1"/>
  </si>
  <si>
    <t>社員寮から送迎</t>
    <rPh sb="0" eb="3">
      <t>シャインリョウ</t>
    </rPh>
    <rPh sb="5" eb="7">
      <t>ソウゲイ</t>
    </rPh>
    <phoneticPr fontId="1"/>
  </si>
  <si>
    <t>宿泊に関して</t>
    <rPh sb="0" eb="2">
      <t>シュクハク</t>
    </rPh>
    <rPh sb="3" eb="4">
      <t>カン</t>
    </rPh>
    <phoneticPr fontId="1"/>
  </si>
  <si>
    <t>チェックイン時の
ご予約名</t>
    <rPh sb="6" eb="7">
      <t>ジ</t>
    </rPh>
    <rPh sb="10" eb="12">
      <t>ヨヤク</t>
    </rPh>
    <rPh sb="12" eb="13">
      <t>メイ</t>
    </rPh>
    <phoneticPr fontId="1"/>
  </si>
  <si>
    <t>○○株式会社の○○（担当者のお名前）○○</t>
    <rPh sb="2" eb="4">
      <t>カブシキ</t>
    </rPh>
    <rPh sb="4" eb="6">
      <t>カイシャ</t>
    </rPh>
    <rPh sb="10" eb="13">
      <t>タントウシャ</t>
    </rPh>
    <rPh sb="15" eb="17">
      <t>ナマエ</t>
    </rPh>
    <phoneticPr fontId="1"/>
  </si>
  <si>
    <t>備考</t>
    <rPh sb="0" eb="2">
      <t>ビコウ</t>
    </rPh>
    <phoneticPr fontId="1"/>
  </si>
  <si>
    <t>※朝食の有無、各一部屋・二人で一部屋など事前にわかる範囲で構いませんのでご記入ください。</t>
    <rPh sb="1" eb="3">
      <t>チョウショク</t>
    </rPh>
    <rPh sb="4" eb="6">
      <t>ウム</t>
    </rPh>
    <rPh sb="7" eb="8">
      <t>カク</t>
    </rPh>
    <rPh sb="8" eb="9">
      <t>ヒト</t>
    </rPh>
    <rPh sb="9" eb="11">
      <t>ヘヤ</t>
    </rPh>
    <rPh sb="12" eb="14">
      <t>フタリ</t>
    </rPh>
    <rPh sb="15" eb="16">
      <t>ヒト</t>
    </rPh>
    <rPh sb="16" eb="18">
      <t>ヘヤ</t>
    </rPh>
    <rPh sb="20" eb="22">
      <t>ジゼン</t>
    </rPh>
    <rPh sb="26" eb="28">
      <t>ハンイ</t>
    </rPh>
    <rPh sb="29" eb="30">
      <t>カマ</t>
    </rPh>
    <rPh sb="37" eb="39">
      <t>キニュウ</t>
    </rPh>
    <phoneticPr fontId="1"/>
  </si>
  <si>
    <t>※ホテル宿泊を支援頂くに際し、宿泊費について学生の立て替え払いが発生する場合はその旨お伝えください。</t>
    <rPh sb="4" eb="6">
      <t>シュクハク</t>
    </rPh>
    <rPh sb="7" eb="9">
      <t>シエン</t>
    </rPh>
    <rPh sb="9" eb="10">
      <t>イタダ</t>
    </rPh>
    <rPh sb="12" eb="13">
      <t>サイ</t>
    </rPh>
    <rPh sb="15" eb="17">
      <t>シュクハク</t>
    </rPh>
    <rPh sb="17" eb="18">
      <t>ヒ</t>
    </rPh>
    <rPh sb="22" eb="24">
      <t>ガクセイ</t>
    </rPh>
    <rPh sb="25" eb="26">
      <t>タ</t>
    </rPh>
    <rPh sb="27" eb="28">
      <t>カ</t>
    </rPh>
    <rPh sb="29" eb="30">
      <t>バラ</t>
    </rPh>
    <rPh sb="32" eb="34">
      <t>ハッセイ</t>
    </rPh>
    <rPh sb="36" eb="38">
      <t>バアイ</t>
    </rPh>
    <rPh sb="41" eb="42">
      <t>ムネ</t>
    </rPh>
    <rPh sb="43" eb="44">
      <t>ツタ</t>
    </rPh>
    <phoneticPr fontId="1"/>
  </si>
  <si>
    <t>○○ ○○</t>
    <phoneticPr fontId="1"/>
  </si>
  <si>
    <t>○○部　○○課　○○</t>
    <rPh sb="2" eb="3">
      <t>ブ</t>
    </rPh>
    <rPh sb="6" eb="7">
      <t>カ</t>
    </rPh>
    <phoneticPr fontId="1"/>
  </si>
  <si>
    <t>000-0000-0000</t>
    <phoneticPr fontId="1"/>
  </si>
  <si>
    <t>学生の持参するもの</t>
    <rPh sb="0" eb="2">
      <t>ガクセイ</t>
    </rPh>
    <rPh sb="3" eb="5">
      <t>ジサン</t>
    </rPh>
    <phoneticPr fontId="1"/>
  </si>
  <si>
    <t>学生個人PC</t>
    <rPh sb="0" eb="2">
      <t>ガクセイ</t>
    </rPh>
    <rPh sb="2" eb="4">
      <t>コジン</t>
    </rPh>
    <phoneticPr fontId="1"/>
  </si>
  <si>
    <t>移動時などの
緊急連絡先</t>
    <rPh sb="0" eb="2">
      <t>イドウ</t>
    </rPh>
    <rPh sb="2" eb="3">
      <t>ジ</t>
    </rPh>
    <rPh sb="7" eb="9">
      <t>キンキュウ</t>
    </rPh>
    <rPh sb="9" eb="12">
      <t>レンラクサキ</t>
    </rPh>
    <phoneticPr fontId="1"/>
  </si>
  <si>
    <t>ブレーンストーミング</t>
    <phoneticPr fontId="1"/>
  </si>
  <si>
    <t>配線</t>
    <rPh sb="0" eb="2">
      <t>ハイセン</t>
    </rPh>
    <phoneticPr fontId="1"/>
  </si>
  <si>
    <t>◆ その他確認事項</t>
    <rPh sb="4" eb="5">
      <t>タ</t>
    </rPh>
    <rPh sb="5" eb="7">
      <t>カクニン</t>
    </rPh>
    <rPh sb="7" eb="9">
      <t>ジコウ</t>
    </rPh>
    <phoneticPr fontId="1"/>
  </si>
  <si>
    <t>その他</t>
    <rPh sb="2" eb="3">
      <t>タ</t>
    </rPh>
    <phoneticPr fontId="1"/>
  </si>
  <si>
    <t>要</t>
    <rPh sb="0" eb="1">
      <t>ヨウ</t>
    </rPh>
    <phoneticPr fontId="1"/>
  </si>
  <si>
    <t>不要</t>
    <rPh sb="0" eb="2">
      <t>フヨウ</t>
    </rPh>
    <phoneticPr fontId="1"/>
  </si>
  <si>
    <t>※受入書提出の際、サイズ表もお送りください。
　 サイズ表のご提出がない場合は、学生の身長・ウエスト・靴のサイズを本学で確認します。</t>
    <rPh sb="1" eb="3">
      <t>ウケイレ</t>
    </rPh>
    <rPh sb="3" eb="4">
      <t>ショ</t>
    </rPh>
    <rPh sb="4" eb="6">
      <t>テイシュツ</t>
    </rPh>
    <rPh sb="7" eb="8">
      <t>サイ</t>
    </rPh>
    <rPh sb="12" eb="13">
      <t>ヒョウ</t>
    </rPh>
    <rPh sb="15" eb="16">
      <t>オク</t>
    </rPh>
    <rPh sb="28" eb="29">
      <t>ヒョウ</t>
    </rPh>
    <rPh sb="31" eb="33">
      <t>テイシュツ</t>
    </rPh>
    <rPh sb="36" eb="38">
      <t>バアイ</t>
    </rPh>
    <rPh sb="40" eb="42">
      <t>ガクセイ</t>
    </rPh>
    <rPh sb="43" eb="45">
      <t>シンチョウ</t>
    </rPh>
    <rPh sb="51" eb="52">
      <t>クツ</t>
    </rPh>
    <rPh sb="57" eb="59">
      <t>ホンガク</t>
    </rPh>
    <rPh sb="60" eb="62">
      <t>カクニン</t>
    </rPh>
    <phoneticPr fontId="1"/>
  </si>
  <si>
    <t>③ 宿泊</t>
    <rPh sb="2" eb="4">
      <t>シュクハク</t>
    </rPh>
    <phoneticPr fontId="1"/>
  </si>
  <si>
    <t>免許証・学生証・保険証</t>
    <rPh sb="0" eb="3">
      <t>メンキョショウ</t>
    </rPh>
    <rPh sb="4" eb="6">
      <t>ガクセイ</t>
    </rPh>
    <rPh sb="6" eb="7">
      <t>ショウ</t>
    </rPh>
    <rPh sb="8" eb="11">
      <t>ホケンショウ</t>
    </rPh>
    <phoneticPr fontId="1"/>
  </si>
  <si>
    <r>
      <t xml:space="preserve">印鑑
</t>
    </r>
    <r>
      <rPr>
        <b/>
        <sz val="9"/>
        <color theme="1"/>
        <rFont val="ＭＳ Ｐゴシック"/>
        <family val="3"/>
        <charset val="128"/>
      </rPr>
      <t>（KIT学生のみ）</t>
    </r>
    <rPh sb="0" eb="2">
      <t>インカン</t>
    </rPh>
    <rPh sb="7" eb="9">
      <t>ガクセイ</t>
    </rPh>
    <phoneticPr fontId="1"/>
  </si>
  <si>
    <r>
      <t xml:space="preserve">身分証
</t>
    </r>
    <r>
      <rPr>
        <sz val="8"/>
        <color theme="1"/>
        <rFont val="ＭＳ Ｐゴシック"/>
        <family val="3"/>
        <charset val="128"/>
      </rPr>
      <t>免許証・保険証・学生証
パスポート</t>
    </r>
    <rPh sb="0" eb="2">
      <t>ミブン</t>
    </rPh>
    <rPh sb="2" eb="3">
      <t>ショウ</t>
    </rPh>
    <rPh sb="4" eb="7">
      <t>メンキョショウ</t>
    </rPh>
    <rPh sb="8" eb="11">
      <t>ホケンショウ</t>
    </rPh>
    <rPh sb="12" eb="14">
      <t>ガクセイ</t>
    </rPh>
    <rPh sb="14" eb="15">
      <t>ショウ</t>
    </rPh>
    <phoneticPr fontId="1"/>
  </si>
  <si>
    <t>利用できる
ｽｹｼﾞｭｰﾙの提供</t>
    <rPh sb="0" eb="2">
      <t>リヨウ</t>
    </rPh>
    <rPh sb="14" eb="16">
      <t>テイキョウ</t>
    </rPh>
    <phoneticPr fontId="1"/>
  </si>
  <si>
    <r>
      <t>広報物に関して</t>
    </r>
    <r>
      <rPr>
        <b/>
        <sz val="9"/>
        <color theme="1"/>
        <rFont val="ＭＳ Ｐゴシック"/>
        <family val="3"/>
        <charset val="128"/>
      </rPr>
      <t xml:space="preserve">
（HP・チラシなどの掲載）</t>
    </r>
    <rPh sb="0" eb="2">
      <t>コウホウ</t>
    </rPh>
    <rPh sb="2" eb="3">
      <t>ブツ</t>
    </rPh>
    <rPh sb="4" eb="5">
      <t>カン</t>
    </rPh>
    <rPh sb="18" eb="20">
      <t>ケイサイ</t>
    </rPh>
    <phoneticPr fontId="1"/>
  </si>
  <si>
    <r>
      <t>◆ 受入れに関する確認事項　</t>
    </r>
    <r>
      <rPr>
        <b/>
        <sz val="11"/>
        <color theme="1"/>
        <rFont val="ＭＳ Ｐゴシック"/>
        <family val="3"/>
        <charset val="128"/>
      </rPr>
      <t>※関係する内容について現在確定している範囲でご記入ください</t>
    </r>
    <rPh sb="15" eb="17">
      <t>カンケイ</t>
    </rPh>
    <rPh sb="19" eb="21">
      <t>ナイヨウ</t>
    </rPh>
    <rPh sb="25" eb="27">
      <t>ゲンザイ</t>
    </rPh>
    <rPh sb="27" eb="29">
      <t>カクテイ</t>
    </rPh>
    <rPh sb="33" eb="35">
      <t>ハンイ</t>
    </rPh>
    <rPh sb="37" eb="39">
      <t>キニュウ</t>
    </rPh>
    <phoneticPr fontId="1"/>
  </si>
  <si>
    <t>上記、記載内容を学生募集の際に利用いたします。下記の内容は本学スタッフまたは受入れ学生など限られた範囲で利用いたします。</t>
    <rPh sb="0" eb="2">
      <t>ジョウキ</t>
    </rPh>
    <rPh sb="3" eb="5">
      <t>キサイ</t>
    </rPh>
    <rPh sb="5" eb="7">
      <t>ナイヨウ</t>
    </rPh>
    <rPh sb="8" eb="10">
      <t>ガクセイ</t>
    </rPh>
    <rPh sb="10" eb="12">
      <t>ボシュウ</t>
    </rPh>
    <rPh sb="13" eb="14">
      <t>サイ</t>
    </rPh>
    <rPh sb="15" eb="17">
      <t>リヨウ</t>
    </rPh>
    <rPh sb="23" eb="25">
      <t>カキ</t>
    </rPh>
    <rPh sb="26" eb="28">
      <t>ナイヨウ</t>
    </rPh>
    <rPh sb="29" eb="31">
      <t>ホンガク</t>
    </rPh>
    <rPh sb="38" eb="40">
      <t>ウケイレ</t>
    </rPh>
    <rPh sb="41" eb="43">
      <t>ガクセイ</t>
    </rPh>
    <rPh sb="45" eb="46">
      <t>カギ</t>
    </rPh>
    <rPh sb="49" eb="51">
      <t>ハンイ</t>
    </rPh>
    <rPh sb="52" eb="54">
      <t>リヨウ</t>
    </rPh>
    <phoneticPr fontId="1"/>
  </si>
  <si>
    <t>弊社に興味のある学生は文系など他学系でも受入れ可</t>
    <rPh sb="0" eb="2">
      <t>ヘイシャ</t>
    </rPh>
    <rPh sb="3" eb="5">
      <t>キョウミ</t>
    </rPh>
    <rPh sb="8" eb="10">
      <t>ガクセイ</t>
    </rPh>
    <rPh sb="11" eb="13">
      <t>ブンケイ</t>
    </rPh>
    <rPh sb="15" eb="16">
      <t>タ</t>
    </rPh>
    <rPh sb="16" eb="18">
      <t>ガッケイ</t>
    </rPh>
    <rPh sb="20" eb="22">
      <t>ウケイレ</t>
    </rPh>
    <rPh sb="23" eb="24">
      <t>カ</t>
    </rPh>
    <phoneticPr fontId="1"/>
  </si>
  <si>
    <t>社用車で送迎または、通勤費を支給します。</t>
    <rPh sb="10" eb="13">
      <t>ツウキンヒ</t>
    </rPh>
    <rPh sb="14" eb="16">
      <t>シキュウ</t>
    </rPh>
    <phoneticPr fontId="1"/>
  </si>
  <si>
    <t>・○○○駅より社宅まで送迎します、送迎できない場合、●●駅～●●駅間で電車で通勤してください。
　通勤費は研修最終日にお渡しします。
・社宅では、調理器具は完備しています。夕食は自炊または外食をしてください。ただし、洗面具・タオルは持参してください。
・移動費など支給するにあたり、KIT学生は印鑑を用意してください。</t>
    <rPh sb="4" eb="5">
      <t>エキ</t>
    </rPh>
    <rPh sb="7" eb="9">
      <t>シャタク</t>
    </rPh>
    <rPh sb="11" eb="13">
      <t>ソウゲイ</t>
    </rPh>
    <rPh sb="17" eb="19">
      <t>ソウゲイ</t>
    </rPh>
    <rPh sb="23" eb="25">
      <t>バアイ</t>
    </rPh>
    <rPh sb="28" eb="29">
      <t>エキ</t>
    </rPh>
    <rPh sb="32" eb="33">
      <t>エキ</t>
    </rPh>
    <rPh sb="33" eb="34">
      <t>カン</t>
    </rPh>
    <rPh sb="35" eb="37">
      <t>デンシャ</t>
    </rPh>
    <rPh sb="38" eb="40">
      <t>ツウキン</t>
    </rPh>
    <rPh sb="49" eb="52">
      <t>ツウキンヒ</t>
    </rPh>
    <rPh sb="53" eb="55">
      <t>ケンシュウ</t>
    </rPh>
    <rPh sb="55" eb="58">
      <t>サイシュウビ</t>
    </rPh>
    <rPh sb="60" eb="61">
      <t>ワタ</t>
    </rPh>
    <rPh sb="68" eb="70">
      <t>シャタク</t>
    </rPh>
    <rPh sb="73" eb="75">
      <t>チョウリ</t>
    </rPh>
    <rPh sb="75" eb="77">
      <t>キグ</t>
    </rPh>
    <rPh sb="78" eb="80">
      <t>カンビ</t>
    </rPh>
    <rPh sb="86" eb="88">
      <t>ユウショク</t>
    </rPh>
    <rPh sb="89" eb="91">
      <t>ジスイ</t>
    </rPh>
    <rPh sb="94" eb="96">
      <t>ガイショク</t>
    </rPh>
    <rPh sb="108" eb="110">
      <t>センメン</t>
    </rPh>
    <rPh sb="110" eb="111">
      <t>グ</t>
    </rPh>
    <rPh sb="116" eb="118">
      <t>ジサン</t>
    </rPh>
    <rPh sb="127" eb="129">
      <t>イドウ</t>
    </rPh>
    <rPh sb="129" eb="130">
      <t>ヒ</t>
    </rPh>
    <rPh sb="132" eb="134">
      <t>シキュウ</t>
    </rPh>
    <rPh sb="144" eb="146">
      <t>ガクセイ</t>
    </rPh>
    <rPh sb="147" eb="149">
      <t>インカン</t>
    </rPh>
    <rPh sb="150" eb="152">
      <t>ヨウイ</t>
    </rPh>
    <phoneticPr fontId="1"/>
  </si>
  <si>
    <t>・研修初日はスーツ（ネクタイ着用）でおこしください。
・作業着、作業ズボン、安全靴を貸与します。二日目以降に着用してください。
・作業着、作業ズボン、安全靴のサイズを教えてください。サイズ表は大学へ別途ご連絡します。</t>
    <rPh sb="14" eb="16">
      <t>チャクヨウ</t>
    </rPh>
    <rPh sb="96" eb="98">
      <t>ダイガク</t>
    </rPh>
    <phoneticPr fontId="1"/>
  </si>
  <si>
    <t>19Aug</t>
    <phoneticPr fontId="1"/>
  </si>
  <si>
    <t>00</t>
    <phoneticPr fontId="1"/>
  </si>
  <si>
    <t>Feb_</t>
    <phoneticPr fontId="1"/>
  </si>
  <si>
    <t>インターンシップ受入書 （記入例）</t>
  </si>
  <si>
    <t xml:space="preserve">インターンシップ受入書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</si>
</sst>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1"/>
      <color theme="1"/>
      <name val="游ゴシック"/>
      <family val="2"/>
      <charset val="128"/>
      <scheme val="minor"/>
    </font>
    <font>
      <b/>
      <sz val="11"/>
      <color theme="1"/>
      <name val="ＭＳ Ｐゴシック"/>
      <family val="3"/>
      <charset val="128"/>
    </font>
    <font>
      <b/>
      <sz val="9"/>
      <color theme="1"/>
      <name val="ＭＳ Ｐゴシック"/>
      <family val="3"/>
      <charset val="128"/>
    </font>
    <font>
      <sz val="11"/>
      <color theme="0" tint="-0.499984740745262"/>
      <name val="ＭＳ Ｐゴシック"/>
      <family val="3"/>
      <charset val="128"/>
    </font>
    <font>
      <sz val="9"/>
      <color theme="0" tint="-0.499984740745262"/>
      <name val="ＭＳ Ｐゴシック"/>
      <family val="3"/>
      <charset val="128"/>
    </font>
    <font>
      <sz val="14"/>
      <color theme="1"/>
      <name val="ＭＳ Ｐゴシック"/>
      <family val="3"/>
      <charset val="128"/>
    </font>
    <font>
      <sz val="12"/>
      <color theme="1"/>
      <name val="ＭＳ Ｐゴシック"/>
      <family val="3"/>
      <charset val="128"/>
    </font>
    <font>
      <b/>
      <sz val="14"/>
      <color theme="1"/>
      <name val="ＭＳ Ｐゴシック"/>
      <family val="3"/>
      <charset val="128"/>
    </font>
    <font>
      <b/>
      <sz val="22"/>
      <color theme="1"/>
      <name val="ＭＳ Ｐゴシック"/>
      <family val="3"/>
      <charset val="128"/>
    </font>
    <font>
      <sz val="9"/>
      <color theme="0" tint="-0.34998626667073579"/>
      <name val="ＭＳ Ｐゴシック"/>
      <family val="3"/>
      <charset val="128"/>
    </font>
    <font>
      <b/>
      <sz val="9"/>
      <color theme="0" tint="-0.34998626667073579"/>
      <name val="ＭＳ Ｐゴシック"/>
      <family val="3"/>
      <charset val="128"/>
    </font>
    <font>
      <b/>
      <sz val="11"/>
      <color theme="0" tint="-0.34998626667073579"/>
      <name val="ＭＳ Ｐゴシック"/>
      <family val="3"/>
      <charset val="128"/>
    </font>
    <font>
      <sz val="10"/>
      <name val="ＭＳ Ｐゴシック"/>
      <family val="3"/>
      <charset val="128"/>
    </font>
    <font>
      <b/>
      <sz val="10"/>
      <color theme="1"/>
      <name val="ＭＳ Ｐゴシック"/>
      <family val="3"/>
      <charset val="128"/>
    </font>
    <font>
      <sz val="8"/>
      <color theme="1"/>
      <name val="ＭＳ Ｐゴシック"/>
      <family val="3"/>
      <charset val="128"/>
    </font>
    <font>
      <b/>
      <sz val="11"/>
      <color rgb="FFFF0000"/>
      <name val="ＭＳ Ｐゴシック"/>
      <family val="3"/>
      <charset val="128"/>
    </font>
    <font>
      <sz val="11"/>
      <color theme="0"/>
      <name val="ＭＳ Ｐゴシック"/>
      <family val="3"/>
      <charset val="128"/>
    </font>
    <font>
      <sz val="11"/>
      <color theme="0" tint="-0.34998626667073579"/>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9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top/>
      <bottom style="medium">
        <color auto="1"/>
      </bottom>
      <diagonal/>
    </border>
    <border>
      <left style="thin">
        <color auto="1"/>
      </left>
      <right/>
      <top style="medium">
        <color auto="1"/>
      </top>
      <bottom style="dotted">
        <color auto="1"/>
      </bottom>
      <diagonal/>
    </border>
    <border>
      <left/>
      <right/>
      <top style="dotted">
        <color auto="1"/>
      </top>
      <bottom/>
      <diagonal/>
    </border>
    <border>
      <left style="thin">
        <color auto="1"/>
      </left>
      <right/>
      <top style="dotted">
        <color auto="1"/>
      </top>
      <bottom/>
      <diagonal/>
    </border>
    <border>
      <left style="thin">
        <color auto="1"/>
      </left>
      <right/>
      <top/>
      <bottom style="dotted">
        <color auto="1"/>
      </bottom>
      <diagonal/>
    </border>
    <border>
      <left/>
      <right/>
      <top/>
      <bottom style="dotted">
        <color auto="1"/>
      </bottom>
      <diagonal/>
    </border>
    <border>
      <left/>
      <right/>
      <top style="dotted">
        <color indexed="64"/>
      </top>
      <bottom style="medium">
        <color indexed="64"/>
      </bottom>
      <diagonal/>
    </border>
    <border>
      <left/>
      <right/>
      <top style="medium">
        <color indexed="64"/>
      </top>
      <bottom/>
      <diagonal/>
    </border>
    <border>
      <left style="thin">
        <color auto="1"/>
      </left>
      <right/>
      <top style="dotted">
        <color auto="1"/>
      </top>
      <bottom style="medium">
        <color indexed="64"/>
      </bottom>
      <diagonal/>
    </border>
    <border>
      <left/>
      <right style="thin">
        <color auto="1"/>
      </right>
      <top style="dotted">
        <color auto="1"/>
      </top>
      <bottom style="medium">
        <color indexed="64"/>
      </bottom>
      <diagonal/>
    </border>
    <border>
      <left style="dotted">
        <color auto="1"/>
      </left>
      <right/>
      <top style="dotted">
        <color auto="1"/>
      </top>
      <bottom style="dotted">
        <color auto="1"/>
      </bottom>
      <diagonal/>
    </border>
    <border>
      <left style="thin">
        <color auto="1"/>
      </left>
      <right/>
      <top style="thin">
        <color auto="1"/>
      </top>
      <bottom style="thin">
        <color auto="1"/>
      </bottom>
      <diagonal/>
    </border>
    <border>
      <left/>
      <right style="thin">
        <color auto="1"/>
      </right>
      <top style="dotted">
        <color auto="1"/>
      </top>
      <bottom/>
      <diagonal/>
    </border>
    <border>
      <left/>
      <right style="thin">
        <color auto="1"/>
      </right>
      <top style="medium">
        <color auto="1"/>
      </top>
      <bottom/>
      <diagonal/>
    </border>
    <border>
      <left style="dotted">
        <color auto="1"/>
      </left>
      <right/>
      <top/>
      <bottom style="dotted">
        <color auto="1"/>
      </bottom>
      <diagonal/>
    </border>
    <border>
      <left/>
      <right/>
      <top style="medium">
        <color auto="1"/>
      </top>
      <bottom style="medium">
        <color auto="1"/>
      </bottom>
      <diagonal/>
    </border>
    <border>
      <left style="thick">
        <color auto="1"/>
      </left>
      <right/>
      <top style="thick">
        <color auto="1"/>
      </top>
      <bottom style="dotted">
        <color auto="1"/>
      </bottom>
      <diagonal/>
    </border>
    <border>
      <left/>
      <right/>
      <top style="thick">
        <color auto="1"/>
      </top>
      <bottom style="dotted">
        <color auto="1"/>
      </bottom>
      <diagonal/>
    </border>
    <border>
      <left/>
      <right style="thin">
        <color auto="1"/>
      </right>
      <top style="thick">
        <color auto="1"/>
      </top>
      <bottom style="dotted">
        <color auto="1"/>
      </bottom>
      <diagonal/>
    </border>
    <border>
      <left/>
      <right style="thick">
        <color auto="1"/>
      </right>
      <top style="thick">
        <color auto="1"/>
      </top>
      <bottom style="dotted">
        <color auto="1"/>
      </bottom>
      <diagonal/>
    </border>
    <border>
      <left/>
      <right style="thick">
        <color auto="1"/>
      </right>
      <top style="dotted">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diagonal/>
    </border>
    <border>
      <left/>
      <right style="thick">
        <color auto="1"/>
      </right>
      <top/>
      <bottom/>
      <diagonal/>
    </border>
    <border>
      <left/>
      <right style="thick">
        <color auto="1"/>
      </right>
      <top style="dotted">
        <color auto="1"/>
      </top>
      <bottom/>
      <diagonal/>
    </border>
    <border>
      <left/>
      <right style="thick">
        <color auto="1"/>
      </right>
      <top style="thin">
        <color auto="1"/>
      </top>
      <bottom style="dotted">
        <color auto="1"/>
      </bottom>
      <diagonal/>
    </border>
    <border>
      <left/>
      <right style="thick">
        <color auto="1"/>
      </right>
      <top style="dotted">
        <color auto="1"/>
      </top>
      <bottom style="dotted">
        <color auto="1"/>
      </bottom>
      <diagonal/>
    </border>
    <border>
      <left style="thick">
        <color auto="1"/>
      </left>
      <right/>
      <top/>
      <bottom style="thick">
        <color auto="1"/>
      </bottom>
      <diagonal/>
    </border>
    <border>
      <left/>
      <right/>
      <top/>
      <bottom style="thick">
        <color auto="1"/>
      </bottom>
      <diagonal/>
    </border>
    <border>
      <left style="thin">
        <color auto="1"/>
      </left>
      <right/>
      <top style="dotted">
        <color auto="1"/>
      </top>
      <bottom style="thick">
        <color auto="1"/>
      </bottom>
      <diagonal/>
    </border>
    <border>
      <left/>
      <right/>
      <top style="dotted">
        <color indexed="64"/>
      </top>
      <bottom style="thick">
        <color auto="1"/>
      </bottom>
      <diagonal/>
    </border>
    <border>
      <left/>
      <right style="thick">
        <color auto="1"/>
      </right>
      <top style="dotted">
        <color indexed="64"/>
      </top>
      <bottom style="thick">
        <color auto="1"/>
      </bottom>
      <diagonal/>
    </border>
    <border>
      <left style="thick">
        <color auto="1"/>
      </left>
      <right/>
      <top style="dotted">
        <color auto="1"/>
      </top>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style="medium">
        <color auto="1"/>
      </bottom>
      <diagonal/>
    </border>
    <border>
      <left style="thin">
        <color auto="1"/>
      </left>
      <right/>
      <top/>
      <bottom style="medium">
        <color auto="1"/>
      </bottom>
      <diagonal/>
    </border>
    <border>
      <left/>
      <right style="thick">
        <color auto="1"/>
      </right>
      <top/>
      <bottom style="medium">
        <color auto="1"/>
      </bottom>
      <diagonal/>
    </border>
    <border>
      <left/>
      <right style="thin">
        <color auto="1"/>
      </right>
      <top/>
      <bottom style="dotted">
        <color auto="1"/>
      </bottom>
      <diagonal/>
    </border>
    <border>
      <left/>
      <right style="thick">
        <color auto="1"/>
      </right>
      <top/>
      <bottom style="dotted">
        <color auto="1"/>
      </bottom>
      <diagonal/>
    </border>
    <border>
      <left style="thin">
        <color auto="1"/>
      </left>
      <right/>
      <top style="medium">
        <color auto="1"/>
      </top>
      <bottom/>
      <diagonal/>
    </border>
    <border>
      <left/>
      <right style="thick">
        <color auto="1"/>
      </right>
      <top style="medium">
        <color auto="1"/>
      </top>
      <bottom style="dotted">
        <color auto="1"/>
      </bottom>
      <diagonal/>
    </border>
    <border>
      <left/>
      <right style="thick">
        <color auto="1"/>
      </right>
      <top style="dotted">
        <color auto="1"/>
      </top>
      <bottom style="medium">
        <color auto="1"/>
      </bottom>
      <diagonal/>
    </border>
    <border>
      <left style="thick">
        <color indexed="64"/>
      </left>
      <right/>
      <top style="thick">
        <color indexed="64"/>
      </top>
      <bottom/>
      <diagonal/>
    </border>
    <border>
      <left/>
      <right/>
      <top style="thick">
        <color indexed="64"/>
      </top>
      <bottom/>
      <diagonal/>
    </border>
    <border>
      <left style="thin">
        <color auto="1"/>
      </left>
      <right/>
      <top style="thick">
        <color indexed="64"/>
      </top>
      <bottom style="dotted">
        <color auto="1"/>
      </bottom>
      <diagonal/>
    </border>
    <border>
      <left style="thick">
        <color indexed="64"/>
      </left>
      <right/>
      <top style="medium">
        <color auto="1"/>
      </top>
      <bottom style="medium">
        <color auto="1"/>
      </bottom>
      <diagonal/>
    </border>
    <border>
      <left/>
      <right style="thick">
        <color indexed="64"/>
      </right>
      <top style="medium">
        <color auto="1"/>
      </top>
      <bottom style="medium">
        <color auto="1"/>
      </bottom>
      <diagonal/>
    </border>
    <border>
      <left style="thick">
        <color auto="1"/>
      </left>
      <right/>
      <top style="thick">
        <color auto="1"/>
      </top>
      <bottom style="thin">
        <color indexed="64"/>
      </bottom>
      <diagonal/>
    </border>
    <border>
      <left/>
      <right/>
      <top style="thick">
        <color auto="1"/>
      </top>
      <bottom style="thin">
        <color auto="1"/>
      </bottom>
      <diagonal/>
    </border>
    <border>
      <left/>
      <right style="thin">
        <color auto="1"/>
      </right>
      <top style="dotted">
        <color auto="1"/>
      </top>
      <bottom style="thick">
        <color auto="1"/>
      </bottom>
      <diagonal/>
    </border>
    <border>
      <left style="thin">
        <color auto="1"/>
      </left>
      <right/>
      <top style="thick">
        <color indexed="64"/>
      </top>
      <bottom/>
      <diagonal/>
    </border>
    <border>
      <left style="thin">
        <color indexed="64"/>
      </left>
      <right style="thick">
        <color auto="1"/>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ck">
        <color auto="1"/>
      </right>
      <top style="thick">
        <color indexed="64"/>
      </top>
      <bottom/>
      <diagonal/>
    </border>
    <border>
      <left style="thin">
        <color auto="1"/>
      </left>
      <right/>
      <top style="thin">
        <color theme="0"/>
      </top>
      <bottom style="medium">
        <color auto="1"/>
      </bottom>
      <diagonal/>
    </border>
    <border>
      <left/>
      <right/>
      <top style="thin">
        <color theme="0"/>
      </top>
      <bottom style="medium">
        <color auto="1"/>
      </bottom>
      <diagonal/>
    </border>
    <border>
      <left/>
      <right style="thick">
        <color auto="1"/>
      </right>
      <top style="thin">
        <color theme="0"/>
      </top>
      <bottom style="medium">
        <color auto="1"/>
      </bottom>
      <diagonal/>
    </border>
    <border>
      <left/>
      <right/>
      <top style="thin">
        <color theme="0"/>
      </top>
      <bottom style="dotted">
        <color auto="1"/>
      </bottom>
      <diagonal/>
    </border>
    <border>
      <left style="dotted">
        <color auto="1"/>
      </left>
      <right/>
      <top style="thin">
        <color theme="0"/>
      </top>
      <bottom style="dotted">
        <color auto="1"/>
      </bottom>
      <diagonal/>
    </border>
    <border>
      <left/>
      <right style="thick">
        <color auto="1"/>
      </right>
      <top style="thin">
        <color theme="0"/>
      </top>
      <bottom style="dotted">
        <color auto="1"/>
      </bottom>
      <diagonal/>
    </border>
    <border>
      <left style="dotted">
        <color auto="1"/>
      </left>
      <right/>
      <top style="dotted">
        <color auto="1"/>
      </top>
      <bottom style="thin">
        <color auto="1"/>
      </bottom>
      <diagonal/>
    </border>
    <border>
      <left/>
      <right/>
      <top style="medium">
        <color auto="1"/>
      </top>
      <bottom style="thin">
        <color theme="0"/>
      </bottom>
      <diagonal/>
    </border>
    <border>
      <left/>
      <right style="thick">
        <color auto="1"/>
      </right>
      <top style="medium">
        <color auto="1"/>
      </top>
      <bottom style="thin">
        <color theme="0"/>
      </bottom>
      <diagonal/>
    </border>
    <border>
      <left/>
      <right style="dotted">
        <color auto="1"/>
      </right>
      <top style="dotted">
        <color auto="1"/>
      </top>
      <bottom style="dotted">
        <color auto="1"/>
      </bottom>
      <diagonal/>
    </border>
    <border>
      <left style="dotted">
        <color auto="1"/>
      </left>
      <right/>
      <top style="dotted">
        <color auto="1"/>
      </top>
      <bottom style="thick">
        <color auto="1"/>
      </bottom>
      <diagonal/>
    </border>
    <border>
      <left/>
      <right style="dotted">
        <color auto="1"/>
      </right>
      <top style="dotted">
        <color auto="1"/>
      </top>
      <bottom style="thick">
        <color auto="1"/>
      </bottom>
      <diagonal/>
    </border>
    <border>
      <left/>
      <right style="dotted">
        <color auto="1"/>
      </right>
      <top/>
      <bottom style="dotted">
        <color auto="1"/>
      </bottom>
      <diagonal/>
    </border>
    <border>
      <left/>
      <right style="thick">
        <color auto="1"/>
      </right>
      <top/>
      <bottom style="thick">
        <color auto="1"/>
      </bottom>
      <diagonal/>
    </border>
    <border>
      <left style="thin">
        <color indexed="64"/>
      </left>
      <right style="thin">
        <color indexed="64"/>
      </right>
      <top style="dotted">
        <color indexed="64"/>
      </top>
      <bottom/>
      <diagonal/>
    </border>
    <border>
      <left/>
      <right/>
      <top style="dashDotDot">
        <color auto="1"/>
      </top>
      <bottom style="dashDotDot">
        <color auto="1"/>
      </bottom>
      <diagonal/>
    </border>
    <border>
      <left/>
      <right/>
      <top style="thick">
        <color auto="1"/>
      </top>
      <bottom style="thick">
        <color indexed="64"/>
      </bottom>
      <diagonal/>
    </border>
    <border>
      <left/>
      <right style="thin">
        <color auto="1"/>
      </right>
      <top style="thin">
        <color auto="1"/>
      </top>
      <bottom style="dotted">
        <color auto="1"/>
      </bottom>
      <diagonal/>
    </border>
    <border>
      <left style="thick">
        <color auto="1"/>
      </left>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31">
    <xf numFmtId="0" fontId="0" fillId="0" borderId="0" xfId="0">
      <alignment vertical="center"/>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3" fillId="2" borderId="19" xfId="0" applyFont="1" applyFill="1" applyBorder="1" applyAlignment="1" applyProtection="1">
      <alignment horizontal="center" vertical="center" shrinkToFit="1"/>
    </xf>
    <xf numFmtId="0" fontId="2" fillId="0" borderId="0" xfId="0" applyFont="1" applyProtection="1">
      <alignment vertical="center"/>
    </xf>
    <xf numFmtId="0" fontId="2" fillId="0" borderId="13" xfId="0" applyFont="1" applyBorder="1" applyAlignment="1" applyProtection="1"/>
    <xf numFmtId="0" fontId="5" fillId="0" borderId="0" xfId="0" applyFont="1" applyAlignment="1" applyProtection="1"/>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4" fillId="0" borderId="0" xfId="0" applyFont="1" applyProtection="1">
      <alignment vertical="center"/>
    </xf>
    <xf numFmtId="0" fontId="3" fillId="2" borderId="16" xfId="0" applyFont="1" applyFill="1" applyBorder="1" applyAlignment="1" applyProtection="1">
      <alignment vertical="center"/>
    </xf>
    <xf numFmtId="0" fontId="3" fillId="2" borderId="15" xfId="0" applyFont="1" applyFill="1" applyBorder="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2" fillId="0" borderId="8"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3" fillId="2" borderId="19" xfId="0" applyFont="1" applyFill="1" applyBorder="1" applyAlignment="1" applyProtection="1">
      <alignment horizontal="right" vertical="center" shrinkToFit="1"/>
    </xf>
    <xf numFmtId="0" fontId="3" fillId="2" borderId="22" xfId="0" applyFont="1" applyFill="1" applyBorder="1" applyAlignment="1" applyProtection="1">
      <alignment vertical="center" shrinkToFit="1"/>
    </xf>
    <xf numFmtId="0" fontId="3" fillId="2" borderId="8" xfId="0" applyFont="1" applyFill="1" applyBorder="1" applyAlignment="1" applyProtection="1">
      <alignment horizontal="right" vertical="center"/>
    </xf>
    <xf numFmtId="0" fontId="10" fillId="0" borderId="0" xfId="0" applyFont="1" applyFill="1" applyProtection="1">
      <alignment vertical="center"/>
    </xf>
    <xf numFmtId="0" fontId="2" fillId="0" borderId="0" xfId="0" applyFont="1" applyAlignment="1" applyProtection="1">
      <alignment vertical="center"/>
    </xf>
    <xf numFmtId="0" fontId="2" fillId="0" borderId="13" xfId="0" applyFont="1" applyBorder="1" applyAlignment="1" applyProtection="1">
      <alignment shrinkToFit="1"/>
      <protection locked="0"/>
    </xf>
    <xf numFmtId="0" fontId="2" fillId="0" borderId="13" xfId="0" applyFont="1" applyBorder="1" applyAlignment="1" applyProtection="1">
      <alignment horizontal="right" shrinkToFit="1"/>
      <protection locked="0"/>
    </xf>
    <xf numFmtId="0" fontId="2" fillId="0" borderId="18" xfId="0" applyFont="1" applyFill="1" applyBorder="1" applyAlignment="1" applyProtection="1">
      <alignment horizontal="center" vertical="center"/>
      <protection locked="0"/>
    </xf>
    <xf numFmtId="0" fontId="3" fillId="2" borderId="17" xfId="0" applyFont="1" applyFill="1" applyBorder="1" applyAlignment="1" applyProtection="1">
      <alignment vertical="center"/>
    </xf>
    <xf numFmtId="0" fontId="3" fillId="2" borderId="18"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15" xfId="0" applyFont="1" applyFill="1" applyBorder="1" applyAlignment="1" applyProtection="1">
      <alignment horizontal="center" vertical="center"/>
    </xf>
    <xf numFmtId="0" fontId="2" fillId="2" borderId="15" xfId="0" applyFont="1" applyFill="1" applyBorder="1" applyAlignment="1" applyProtection="1">
      <alignment vertical="center"/>
    </xf>
    <xf numFmtId="49" fontId="2" fillId="0" borderId="15" xfId="0" applyNumberFormat="1" applyFont="1" applyBorder="1" applyAlignment="1" applyProtection="1">
      <alignment horizontal="right" vertical="center" shrinkToFit="1"/>
      <protection locked="0"/>
    </xf>
    <xf numFmtId="0" fontId="2" fillId="2" borderId="8" xfId="0" applyFont="1" applyFill="1" applyBorder="1" applyAlignment="1" applyProtection="1">
      <alignment horizontal="center" vertical="center"/>
    </xf>
    <xf numFmtId="0" fontId="2" fillId="0" borderId="18" xfId="0" applyFont="1" applyBorder="1" applyAlignment="1" applyProtection="1">
      <alignment horizontal="center" vertical="center"/>
      <protection locked="0"/>
    </xf>
    <xf numFmtId="0" fontId="2" fillId="0" borderId="8" xfId="0" applyFont="1" applyBorder="1" applyAlignment="1" applyProtection="1">
      <alignment horizontal="right" vertical="center"/>
      <protection locked="0"/>
    </xf>
    <xf numFmtId="49" fontId="2" fillId="0" borderId="8" xfId="0" applyNumberFormat="1" applyFont="1" applyBorder="1" applyAlignment="1" applyProtection="1">
      <alignment horizontal="left" vertical="center"/>
      <protection locked="0"/>
    </xf>
    <xf numFmtId="0" fontId="2" fillId="0" borderId="19" xfId="0" applyFont="1" applyBorder="1" applyAlignment="1" applyProtection="1">
      <alignment horizontal="center" vertical="center" shrinkToFit="1"/>
      <protection locked="0"/>
    </xf>
    <xf numFmtId="0" fontId="2" fillId="2" borderId="35" xfId="0" applyFont="1" applyFill="1" applyBorder="1" applyAlignment="1" applyProtection="1">
      <alignment vertical="center"/>
    </xf>
    <xf numFmtId="0" fontId="2" fillId="2" borderId="38" xfId="0" applyFont="1" applyFill="1" applyBorder="1" applyAlignment="1" applyProtection="1">
      <alignment vertical="center"/>
    </xf>
    <xf numFmtId="0" fontId="2" fillId="2" borderId="20" xfId="0" applyFont="1" applyFill="1" applyBorder="1" applyAlignment="1" applyProtection="1">
      <alignment horizontal="center" vertical="center"/>
    </xf>
    <xf numFmtId="49" fontId="2" fillId="0" borderId="20" xfId="0" applyNumberFormat="1" applyFont="1" applyBorder="1" applyAlignment="1" applyProtection="1">
      <alignment horizontal="right" vertical="center" shrinkToFit="1"/>
      <protection locked="0"/>
    </xf>
    <xf numFmtId="0" fontId="2" fillId="2" borderId="20" xfId="0" applyFont="1" applyFill="1" applyBorder="1" applyAlignment="1" applyProtection="1">
      <alignment vertical="center"/>
    </xf>
    <xf numFmtId="0" fontId="2" fillId="2" borderId="48" xfId="0" applyFont="1" applyFill="1" applyBorder="1" applyAlignment="1" applyProtection="1">
      <alignment vertical="center"/>
    </xf>
    <xf numFmtId="0" fontId="3" fillId="2" borderId="11" xfId="0" applyFont="1" applyFill="1" applyBorder="1" applyAlignment="1" applyProtection="1">
      <alignment horizontal="center" vertical="center" shrinkToFit="1"/>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55" xfId="0" applyFont="1" applyBorder="1" applyAlignment="1" applyProtection="1">
      <alignment horizontal="center" vertical="center" shrinkToFit="1"/>
      <protection locked="0"/>
    </xf>
    <xf numFmtId="0" fontId="2" fillId="0" borderId="56" xfId="0" applyFont="1" applyBorder="1" applyAlignment="1" applyProtection="1">
      <alignment horizontal="center" vertical="center" shrinkToFit="1"/>
      <protection locked="0"/>
    </xf>
    <xf numFmtId="0" fontId="13" fillId="0" borderId="0" xfId="0" applyFont="1" applyAlignment="1" applyProtection="1"/>
    <xf numFmtId="0" fontId="13" fillId="0" borderId="0" xfId="0" applyFont="1" applyAlignment="1" applyProtection="1">
      <alignment horizontal="left"/>
    </xf>
    <xf numFmtId="0" fontId="2" fillId="0" borderId="5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4" borderId="30" xfId="0" applyFont="1" applyFill="1" applyBorder="1" applyAlignment="1" applyProtection="1">
      <alignment horizontal="right" vertical="center"/>
    </xf>
    <xf numFmtId="0" fontId="4" fillId="4" borderId="6" xfId="0" applyFont="1" applyFill="1" applyBorder="1" applyAlignment="1" applyProtection="1">
      <alignment horizontal="right" vertical="center"/>
    </xf>
    <xf numFmtId="0" fontId="4" fillId="4" borderId="33" xfId="0" applyFont="1" applyFill="1" applyBorder="1" applyAlignment="1" applyProtection="1">
      <alignment vertical="center"/>
    </xf>
    <xf numFmtId="0" fontId="2" fillId="0" borderId="38"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13" fillId="0" borderId="42"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2" xfId="0" applyFont="1" applyFill="1" applyBorder="1" applyAlignment="1" applyProtection="1">
      <alignment horizontal="left" vertical="center"/>
      <protection locked="0"/>
    </xf>
    <xf numFmtId="0" fontId="2" fillId="0" borderId="52" xfId="0" applyFont="1" applyBorder="1" applyAlignment="1" applyProtection="1">
      <alignment horizontal="center" vertical="center"/>
      <protection locked="0"/>
    </xf>
    <xf numFmtId="0" fontId="3" fillId="2" borderId="40" xfId="0" applyFont="1" applyFill="1" applyBorder="1" applyAlignment="1" applyProtection="1">
      <alignment vertical="center" shrinkToFit="1"/>
    </xf>
    <xf numFmtId="0" fontId="3" fillId="2" borderId="8" xfId="0" applyFont="1" applyFill="1" applyBorder="1" applyAlignment="1" applyProtection="1">
      <alignment vertical="center" shrinkToFit="1"/>
    </xf>
    <xf numFmtId="0" fontId="4" fillId="2" borderId="39" xfId="0" applyFont="1" applyFill="1" applyBorder="1" applyAlignment="1" applyProtection="1">
      <alignment vertical="center" wrapText="1"/>
    </xf>
    <xf numFmtId="0" fontId="4" fillId="2" borderId="38" xfId="0" applyFont="1" applyFill="1" applyBorder="1" applyAlignment="1" applyProtection="1">
      <alignment vertical="center" wrapText="1"/>
    </xf>
    <xf numFmtId="0" fontId="3" fillId="2" borderId="2" xfId="0" applyFont="1" applyFill="1" applyBorder="1" applyAlignment="1" applyProtection="1">
      <alignment vertical="center"/>
    </xf>
    <xf numFmtId="0" fontId="3" fillId="2" borderId="1" xfId="0" applyFont="1" applyFill="1" applyBorder="1" applyAlignment="1" applyProtection="1">
      <alignment vertical="center"/>
    </xf>
    <xf numFmtId="0" fontId="2" fillId="0" borderId="2" xfId="0" applyFont="1" applyBorder="1" applyAlignment="1" applyProtection="1">
      <alignment horizontal="center" vertical="center"/>
      <protection locked="0"/>
    </xf>
    <xf numFmtId="0" fontId="13" fillId="0" borderId="42" xfId="0" applyFont="1" applyFill="1" applyBorder="1" applyAlignment="1" applyProtection="1">
      <alignment horizontal="left"/>
    </xf>
    <xf numFmtId="0" fontId="7" fillId="0" borderId="58" xfId="0" applyFont="1" applyFill="1" applyBorder="1" applyAlignment="1" applyProtection="1">
      <alignment horizontal="center" vertical="center" wrapText="1"/>
    </xf>
    <xf numFmtId="0" fontId="4" fillId="0" borderId="58" xfId="0" applyFont="1" applyFill="1" applyBorder="1" applyAlignment="1" applyProtection="1">
      <alignment horizontal="left" vertical="center" wrapText="1" indent="1"/>
    </xf>
    <xf numFmtId="0" fontId="13" fillId="0" borderId="58" xfId="0" applyFont="1" applyFill="1" applyBorder="1" applyAlignment="1" applyProtection="1">
      <alignment horizontal="left"/>
    </xf>
    <xf numFmtId="0" fontId="4" fillId="2" borderId="2" xfId="0" applyFont="1" applyFill="1" applyBorder="1" applyAlignment="1" applyProtection="1">
      <alignment vertical="center" wrapText="1"/>
    </xf>
    <xf numFmtId="0" fontId="2" fillId="2" borderId="8" xfId="0" applyFont="1" applyFill="1" applyBorder="1" applyAlignment="1" applyProtection="1">
      <alignment horizontal="right" vertical="center"/>
    </xf>
    <xf numFmtId="49" fontId="2" fillId="0" borderId="0" xfId="0" applyNumberFormat="1" applyFont="1" applyAlignment="1" applyProtection="1">
      <alignment horizontal="center" vertical="center"/>
    </xf>
    <xf numFmtId="0" fontId="2" fillId="0" borderId="68" xfId="0"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4" fillId="6" borderId="24" xfId="0" applyNumberFormat="1" applyFont="1" applyFill="1" applyBorder="1" applyAlignment="1" applyProtection="1">
      <alignment horizontal="left" vertical="center"/>
      <protection locked="0"/>
    </xf>
    <xf numFmtId="0" fontId="4" fillId="0" borderId="0" xfId="0" applyFont="1" applyAlignment="1" applyProtection="1">
      <alignment vertical="center" shrinkToFit="1"/>
    </xf>
    <xf numFmtId="0" fontId="4" fillId="6" borderId="9" xfId="0" applyFont="1" applyFill="1" applyBorder="1" applyAlignment="1" applyProtection="1">
      <alignment horizontal="left" vertical="center" shrinkToFit="1"/>
      <protection locked="0"/>
    </xf>
    <xf numFmtId="14" fontId="4" fillId="6" borderId="9" xfId="0" applyNumberFormat="1" applyFont="1" applyFill="1" applyBorder="1" applyAlignment="1" applyProtection="1">
      <alignment horizontal="left" vertical="center" shrinkToFit="1"/>
      <protection locked="0"/>
    </xf>
    <xf numFmtId="176" fontId="4" fillId="6" borderId="9" xfId="0" applyNumberFormat="1" applyFont="1" applyFill="1" applyBorder="1" applyAlignment="1" applyProtection="1">
      <alignment horizontal="left" vertical="center" shrinkToFit="1"/>
      <protection locked="0"/>
    </xf>
    <xf numFmtId="0" fontId="4" fillId="6" borderId="10" xfId="0" applyFont="1" applyFill="1" applyBorder="1" applyAlignment="1" applyProtection="1">
      <alignment horizontal="left" vertical="center" shrinkToFit="1"/>
      <protection locked="0"/>
    </xf>
    <xf numFmtId="0" fontId="15" fillId="0" borderId="0" xfId="0" applyFont="1" applyFill="1" applyProtection="1">
      <alignment vertical="center"/>
    </xf>
    <xf numFmtId="14" fontId="15" fillId="0" borderId="0" xfId="0" applyNumberFormat="1" applyFont="1" applyFill="1" applyAlignment="1" applyProtection="1">
      <alignment horizontal="left" vertical="center"/>
    </xf>
    <xf numFmtId="0" fontId="16" fillId="0" borderId="0" xfId="0" applyFont="1" applyFill="1" applyProtection="1">
      <alignment vertical="center"/>
    </xf>
    <xf numFmtId="14" fontId="15" fillId="0" borderId="0" xfId="0" applyNumberFormat="1" applyFont="1" applyFill="1" applyProtection="1">
      <alignment vertical="center"/>
    </xf>
    <xf numFmtId="0" fontId="15" fillId="0" borderId="0" xfId="0" applyFont="1" applyFill="1" applyAlignment="1" applyProtection="1">
      <alignment vertical="center" wrapText="1"/>
    </xf>
    <xf numFmtId="0" fontId="15" fillId="0" borderId="0" xfId="0" applyNumberFormat="1" applyFont="1" applyFill="1" applyProtection="1">
      <alignment vertical="center"/>
    </xf>
    <xf numFmtId="38" fontId="15" fillId="0" borderId="0" xfId="0" applyNumberFormat="1" applyFont="1" applyFill="1" applyProtection="1">
      <alignment vertical="center"/>
    </xf>
    <xf numFmtId="0" fontId="17" fillId="0" borderId="0" xfId="0" applyFont="1" applyFill="1" applyProtection="1">
      <alignment vertical="center"/>
    </xf>
    <xf numFmtId="0" fontId="2" fillId="2" borderId="44" xfId="0" applyFont="1" applyFill="1" applyBorder="1" applyAlignment="1" applyProtection="1">
      <alignment horizontal="right" vertical="center"/>
    </xf>
    <xf numFmtId="0" fontId="2" fillId="2" borderId="45" xfId="0" applyFont="1" applyFill="1" applyBorder="1" applyAlignment="1" applyProtection="1">
      <alignment vertical="center"/>
    </xf>
    <xf numFmtId="0" fontId="9" fillId="0" borderId="0" xfId="0" applyFont="1" applyProtection="1">
      <alignment vertical="center"/>
    </xf>
    <xf numFmtId="0" fontId="2" fillId="0" borderId="0" xfId="0" applyFont="1" applyBorder="1" applyAlignment="1" applyProtection="1">
      <alignment horizontal="center" vertical="center"/>
      <protection locked="0"/>
    </xf>
    <xf numFmtId="0" fontId="4" fillId="2" borderId="37" xfId="0" applyFont="1" applyFill="1" applyBorder="1" applyAlignment="1" applyProtection="1">
      <alignment vertical="center" wrapText="1"/>
    </xf>
    <xf numFmtId="0" fontId="2" fillId="0" borderId="30" xfId="0" applyFont="1" applyBorder="1" applyAlignment="1" applyProtection="1">
      <alignment horizontal="center" vertical="center"/>
      <protection locked="0"/>
    </xf>
    <xf numFmtId="0" fontId="4" fillId="2" borderId="32" xfId="0" applyFont="1" applyFill="1" applyBorder="1" applyAlignment="1" applyProtection="1">
      <alignment vertical="center" wrapText="1"/>
    </xf>
    <xf numFmtId="0" fontId="2" fillId="4" borderId="30" xfId="0" applyFont="1" applyFill="1" applyBorder="1" applyAlignment="1" applyProtection="1">
      <alignment horizontal="right" vertical="center"/>
    </xf>
    <xf numFmtId="49" fontId="12" fillId="0" borderId="20" xfId="0" applyNumberFormat="1" applyFont="1" applyBorder="1" applyAlignment="1" applyProtection="1">
      <alignment horizontal="right" vertical="center" shrinkToFit="1"/>
      <protection locked="0"/>
    </xf>
    <xf numFmtId="0" fontId="7" fillId="4" borderId="44" xfId="0" applyFont="1" applyFill="1" applyBorder="1" applyAlignment="1" applyProtection="1">
      <alignment horizontal="center" vertical="center"/>
    </xf>
    <xf numFmtId="0" fontId="2" fillId="0" borderId="75" xfId="0" applyFont="1" applyBorder="1" applyProtection="1">
      <alignment vertical="center"/>
      <protection locked="0"/>
    </xf>
    <xf numFmtId="0" fontId="2" fillId="2" borderId="75" xfId="0" applyFont="1" applyFill="1" applyBorder="1" applyProtection="1">
      <alignment vertical="center"/>
    </xf>
    <xf numFmtId="49" fontId="2" fillId="0" borderId="75" xfId="0" applyNumberFormat="1" applyFont="1" applyBorder="1" applyAlignment="1" applyProtection="1">
      <alignment horizontal="right" vertical="center"/>
      <protection locked="0"/>
    </xf>
    <xf numFmtId="0" fontId="2" fillId="0" borderId="75" xfId="0" applyFont="1" applyBorder="1" applyAlignment="1" applyProtection="1">
      <alignment vertical="center" shrinkToFit="1"/>
      <protection locked="0"/>
    </xf>
    <xf numFmtId="0" fontId="2" fillId="2" borderId="76" xfId="0" applyFont="1" applyFill="1" applyBorder="1" applyAlignment="1" applyProtection="1">
      <alignment vertical="center" shrinkToFit="1"/>
    </xf>
    <xf numFmtId="0" fontId="7" fillId="0" borderId="77" xfId="0" applyFont="1" applyFill="1" applyBorder="1" applyAlignment="1" applyProtection="1">
      <alignment horizontal="center" vertical="center"/>
      <protection locked="0"/>
    </xf>
    <xf numFmtId="0" fontId="2" fillId="0" borderId="78" xfId="0" applyFont="1" applyFill="1" applyBorder="1" applyProtection="1">
      <alignment vertical="center"/>
      <protection locked="0"/>
    </xf>
    <xf numFmtId="0" fontId="2" fillId="2" borderId="77" xfId="0" applyFont="1" applyFill="1" applyBorder="1" applyProtection="1">
      <alignment vertical="center"/>
    </xf>
    <xf numFmtId="0" fontId="2" fillId="0" borderId="77" xfId="0" applyFont="1" applyFill="1" applyBorder="1" applyProtection="1">
      <alignment vertical="center"/>
      <protection locked="0"/>
    </xf>
    <xf numFmtId="0" fontId="2" fillId="0" borderId="77" xfId="0" applyFont="1" applyFill="1" applyBorder="1" applyAlignment="1" applyProtection="1">
      <alignment horizontal="right" vertical="center"/>
      <protection locked="0"/>
    </xf>
    <xf numFmtId="0" fontId="2" fillId="2" borderId="77" xfId="0" applyFont="1" applyFill="1" applyBorder="1" applyAlignment="1" applyProtection="1">
      <alignment horizontal="left" vertical="center"/>
    </xf>
    <xf numFmtId="0" fontId="2" fillId="0" borderId="77" xfId="0" applyFont="1" applyFill="1" applyBorder="1" applyAlignment="1" applyProtection="1">
      <alignment horizontal="center" vertical="center"/>
      <protection locked="0"/>
    </xf>
    <xf numFmtId="0" fontId="2" fillId="2" borderId="79" xfId="0" applyFont="1" applyFill="1" applyBorder="1" applyProtection="1">
      <alignment vertical="center"/>
    </xf>
    <xf numFmtId="0" fontId="7" fillId="0" borderId="6" xfId="0" applyFont="1" applyFill="1" applyBorder="1" applyAlignment="1" applyProtection="1">
      <alignment horizontal="center" vertical="center"/>
      <protection locked="0"/>
    </xf>
    <xf numFmtId="0" fontId="2" fillId="2" borderId="6" xfId="0" applyFont="1" applyFill="1" applyBorder="1" applyProtection="1">
      <alignment vertical="center"/>
    </xf>
    <xf numFmtId="0" fontId="2" fillId="2" borderId="6" xfId="0" applyFont="1" applyFill="1" applyBorder="1" applyAlignment="1" applyProtection="1">
      <alignment horizontal="left" vertical="center"/>
    </xf>
    <xf numFmtId="0" fontId="2" fillId="2" borderId="33" xfId="0" applyFont="1" applyFill="1" applyBorder="1" applyProtection="1">
      <alignment vertical="center"/>
    </xf>
    <xf numFmtId="176" fontId="12" fillId="0" borderId="30" xfId="0" applyNumberFormat="1" applyFont="1" applyBorder="1" applyProtection="1">
      <alignment vertical="center"/>
      <protection locked="0"/>
    </xf>
    <xf numFmtId="0" fontId="12" fillId="0" borderId="30" xfId="0" applyFont="1" applyBorder="1" applyProtection="1">
      <alignment vertical="center"/>
      <protection locked="0"/>
    </xf>
    <xf numFmtId="0" fontId="7" fillId="4" borderId="30" xfId="0" applyFont="1" applyFill="1" applyBorder="1" applyProtection="1">
      <alignment vertical="center"/>
    </xf>
    <xf numFmtId="0" fontId="7" fillId="4" borderId="30" xfId="0" applyFont="1" applyFill="1" applyBorder="1" applyAlignment="1" applyProtection="1">
      <alignment horizontal="left" vertical="center"/>
    </xf>
    <xf numFmtId="0" fontId="7" fillId="4" borderId="30" xfId="0" applyFont="1" applyFill="1" applyBorder="1" applyAlignment="1" applyProtection="1">
      <alignment horizontal="center" vertical="center"/>
    </xf>
    <xf numFmtId="0" fontId="8" fillId="4" borderId="0" xfId="0" applyFont="1" applyFill="1" applyBorder="1" applyAlignment="1" applyProtection="1">
      <alignment vertical="center"/>
    </xf>
    <xf numFmtId="0" fontId="8" fillId="4" borderId="37" xfId="0" applyFont="1" applyFill="1" applyBorder="1" applyAlignment="1" applyProtection="1">
      <alignment vertical="center"/>
    </xf>
    <xf numFmtId="0" fontId="4" fillId="0" borderId="0" xfId="0" applyFont="1" applyFill="1" applyBorder="1" applyAlignment="1" applyProtection="1">
      <alignment horizontal="left" vertical="top" wrapText="1" indent="2"/>
    </xf>
    <xf numFmtId="0" fontId="10" fillId="0" borderId="0" xfId="0" applyFont="1" applyProtection="1">
      <alignment vertical="center"/>
    </xf>
    <xf numFmtId="0" fontId="7" fillId="4" borderId="77" xfId="0" applyFont="1" applyFill="1" applyBorder="1" applyAlignment="1" applyProtection="1">
      <alignment horizontal="center" vertical="center" shrinkToFit="1"/>
    </xf>
    <xf numFmtId="0" fontId="7" fillId="4" borderId="6" xfId="0" applyFont="1" applyFill="1" applyBorder="1" applyAlignment="1" applyProtection="1">
      <alignment horizontal="center" vertical="center" shrinkToFit="1"/>
    </xf>
    <xf numFmtId="0" fontId="13" fillId="0" borderId="42" xfId="0" applyFont="1" applyFill="1" applyBorder="1" applyAlignment="1" applyProtection="1">
      <alignment horizontal="left"/>
    </xf>
    <xf numFmtId="0" fontId="2" fillId="0" borderId="0" xfId="0" applyFont="1" applyAlignment="1" applyProtection="1">
      <alignment horizontal="center" vertical="center"/>
    </xf>
    <xf numFmtId="0" fontId="7" fillId="4" borderId="4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7" fillId="4" borderId="30" xfId="0" applyFont="1" applyFill="1" applyBorder="1" applyAlignment="1" applyProtection="1">
      <alignment horizontal="center" vertical="center"/>
    </xf>
    <xf numFmtId="0" fontId="3" fillId="8" borderId="65" xfId="0" applyFont="1" applyFill="1" applyBorder="1" applyAlignment="1" applyProtection="1">
      <alignment horizontal="left" vertical="center" wrapText="1"/>
    </xf>
    <xf numFmtId="0" fontId="3" fillId="8" borderId="58" xfId="0" applyFont="1" applyFill="1" applyBorder="1" applyAlignment="1" applyProtection="1">
      <alignment horizontal="left" vertical="center" wrapText="1"/>
    </xf>
    <xf numFmtId="0" fontId="3" fillId="8" borderId="73" xfId="0" applyFont="1" applyFill="1" applyBorder="1" applyAlignment="1" applyProtection="1">
      <alignment horizontal="left" vertical="center" wrapText="1"/>
    </xf>
    <xf numFmtId="0" fontId="22" fillId="0" borderId="6" xfId="0" applyFont="1" applyFill="1" applyBorder="1" applyAlignment="1" applyProtection="1">
      <alignment horizontal="center" vertical="center"/>
      <protection locked="0"/>
    </xf>
    <xf numFmtId="0" fontId="22" fillId="0" borderId="6" xfId="0" applyFont="1" applyFill="1" applyBorder="1" applyProtection="1">
      <alignment vertical="center"/>
      <protection locked="0"/>
    </xf>
    <xf numFmtId="0" fontId="22" fillId="0" borderId="6" xfId="0" applyFont="1" applyFill="1" applyBorder="1" applyAlignment="1" applyProtection="1">
      <alignment horizontal="right" vertical="center"/>
      <protection locked="0"/>
    </xf>
    <xf numFmtId="0" fontId="22" fillId="0" borderId="80" xfId="0" applyFont="1" applyFill="1" applyBorder="1" applyProtection="1">
      <alignment vertical="center"/>
      <protection locked="0"/>
    </xf>
    <xf numFmtId="0" fontId="23" fillId="0" borderId="0" xfId="0" applyFont="1" applyProtection="1">
      <alignment vertical="center"/>
      <protection locked="0"/>
    </xf>
    <xf numFmtId="0" fontId="17" fillId="0" borderId="0" xfId="0" applyFont="1" applyProtection="1">
      <alignment vertical="center"/>
      <protection locked="0"/>
    </xf>
    <xf numFmtId="0" fontId="23" fillId="0" borderId="0" xfId="0" applyFont="1" applyProtection="1">
      <alignment vertical="center"/>
    </xf>
    <xf numFmtId="0" fontId="17" fillId="0" borderId="0" xfId="0" applyFont="1" applyProtection="1">
      <alignment vertical="center"/>
    </xf>
    <xf numFmtId="0" fontId="14" fillId="0" borderId="0" xfId="0" applyFont="1" applyAlignment="1" applyProtection="1">
      <alignment horizontal="center" vertical="center"/>
    </xf>
    <xf numFmtId="0" fontId="3" fillId="0" borderId="11" xfId="0"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left" vertical="center" wrapText="1" indent="1"/>
      <protection locked="0"/>
    </xf>
    <xf numFmtId="0" fontId="3" fillId="0" borderId="38" xfId="0" applyFont="1" applyFill="1" applyBorder="1" applyAlignment="1" applyProtection="1">
      <alignment horizontal="left" vertical="center" wrapText="1" indent="1"/>
      <protection locked="0"/>
    </xf>
    <xf numFmtId="0" fontId="19" fillId="8" borderId="16" xfId="0" applyFont="1" applyFill="1" applyBorder="1" applyAlignment="1" applyProtection="1">
      <alignment horizontal="center" vertical="center" wrapText="1" shrinkToFit="1"/>
    </xf>
    <xf numFmtId="0" fontId="19" fillId="8" borderId="15" xfId="0" applyFont="1" applyFill="1" applyBorder="1" applyAlignment="1" applyProtection="1">
      <alignment horizontal="center" vertical="center" shrinkToFit="1"/>
    </xf>
    <xf numFmtId="0" fontId="19" fillId="7" borderId="47" xfId="0" applyFont="1" applyFill="1" applyBorder="1" applyAlignment="1" applyProtection="1">
      <alignment horizontal="center" vertical="center"/>
    </xf>
    <xf numFmtId="0" fontId="19" fillId="7" borderId="20" xfId="0" applyFont="1" applyFill="1" applyBorder="1" applyAlignment="1" applyProtection="1">
      <alignment horizontal="center" vertical="center"/>
    </xf>
    <xf numFmtId="0" fontId="19" fillId="7" borderId="36"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9" fillId="7" borderId="49" xfId="0" applyFont="1" applyFill="1" applyBorder="1" applyAlignment="1" applyProtection="1">
      <alignment horizontal="center" vertical="center"/>
    </xf>
    <xf numFmtId="0" fontId="19" fillId="7" borderId="13" xfId="0" applyFont="1" applyFill="1" applyBorder="1" applyAlignment="1" applyProtection="1">
      <alignment horizontal="center" vertical="center"/>
    </xf>
    <xf numFmtId="0" fontId="19" fillId="8" borderId="58" xfId="0" applyFont="1" applyFill="1" applyBorder="1" applyAlignment="1" applyProtection="1">
      <alignment horizontal="center" vertical="center" wrapText="1"/>
    </xf>
    <xf numFmtId="0" fontId="19" fillId="8" borderId="65"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91"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19" fillId="8" borderId="11" xfId="0" applyFont="1" applyFill="1" applyBorder="1" applyAlignment="1" applyProtection="1">
      <alignment horizontal="center" vertical="center" wrapText="1"/>
    </xf>
    <xf numFmtId="0" fontId="19" fillId="8" borderId="30"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wrapText="1" indent="1"/>
      <protection locked="0"/>
    </xf>
    <xf numFmtId="0" fontId="3" fillId="0" borderId="33" xfId="0" applyFont="1" applyFill="1" applyBorder="1" applyAlignment="1" applyProtection="1">
      <alignment horizontal="left" vertical="center" wrapText="1" indent="1"/>
      <protection locked="0"/>
    </xf>
    <xf numFmtId="0" fontId="21" fillId="2" borderId="89" xfId="0" applyFont="1" applyFill="1" applyBorder="1" applyAlignment="1" applyProtection="1">
      <alignment horizontal="center" vertical="center" shrinkToFit="1"/>
    </xf>
    <xf numFmtId="0" fontId="19" fillId="7" borderId="57" xfId="0" applyFont="1" applyFill="1" applyBorder="1" applyAlignment="1" applyProtection="1">
      <alignment horizontal="center" vertical="center" wrapText="1"/>
    </xf>
    <xf numFmtId="0" fontId="19" fillId="7" borderId="58" xfId="0" applyFont="1" applyFill="1" applyBorder="1" applyAlignment="1" applyProtection="1">
      <alignment horizontal="center" vertical="center" wrapText="1"/>
    </xf>
    <xf numFmtId="0" fontId="19" fillId="7" borderId="41" xfId="0" applyFont="1" applyFill="1" applyBorder="1" applyAlignment="1" applyProtection="1">
      <alignment horizontal="center" vertical="center" wrapText="1"/>
    </xf>
    <xf numFmtId="0" fontId="19" fillId="7" borderId="42" xfId="0" applyFont="1" applyFill="1" applyBorder="1" applyAlignment="1" applyProtection="1">
      <alignment horizontal="center" vertical="center" wrapText="1"/>
    </xf>
    <xf numFmtId="0" fontId="19" fillId="8" borderId="44" xfId="0" applyFont="1" applyFill="1" applyBorder="1" applyAlignment="1" applyProtection="1">
      <alignment horizontal="left" vertical="center" wrapText="1"/>
    </xf>
    <xf numFmtId="0" fontId="19" fillId="8" borderId="45" xfId="0" applyFont="1" applyFill="1" applyBorder="1" applyAlignment="1" applyProtection="1">
      <alignment horizontal="left" vertical="center" wrapText="1"/>
    </xf>
    <xf numFmtId="0" fontId="19" fillId="8" borderId="59" xfId="0" applyFont="1" applyFill="1" applyBorder="1" applyAlignment="1" applyProtection="1">
      <alignment horizontal="center" vertical="center" shrinkToFit="1"/>
    </xf>
    <xf numFmtId="0" fontId="19" fillId="8" borderId="30" xfId="0" applyFont="1" applyFill="1" applyBorder="1" applyAlignment="1" applyProtection="1">
      <alignment horizontal="center" vertical="center" shrinkToFit="1"/>
    </xf>
    <xf numFmtId="0" fontId="3" fillId="0" borderId="30" xfId="0" applyFont="1" applyFill="1" applyBorder="1" applyAlignment="1" applyProtection="1">
      <alignment horizontal="left" vertical="center" wrapText="1" indent="1"/>
      <protection locked="0"/>
    </xf>
    <xf numFmtId="0" fontId="3" fillId="0" borderId="32" xfId="0" applyFont="1" applyFill="1" applyBorder="1" applyAlignment="1" applyProtection="1">
      <alignment horizontal="left" vertical="center" wrapText="1" indent="1"/>
      <protection locked="0"/>
    </xf>
    <xf numFmtId="0" fontId="19" fillId="7" borderId="57" xfId="0" applyFont="1" applyFill="1" applyBorder="1" applyAlignment="1" applyProtection="1">
      <alignment horizontal="center" vertical="center"/>
    </xf>
    <xf numFmtId="0" fontId="19" fillId="7" borderId="58" xfId="0" applyFont="1" applyFill="1" applyBorder="1" applyAlignment="1" applyProtection="1">
      <alignment horizontal="center" vertical="center"/>
    </xf>
    <xf numFmtId="0" fontId="19" fillId="8" borderId="19" xfId="0" applyFont="1" applyFill="1" applyBorder="1" applyAlignment="1" applyProtection="1">
      <alignment horizontal="left" vertical="center" wrapText="1"/>
    </xf>
    <xf numFmtId="0" fontId="19" fillId="8" borderId="56" xfId="0" applyFont="1" applyFill="1" applyBorder="1" applyAlignment="1" applyProtection="1">
      <alignment horizontal="left" vertical="center" wrapText="1"/>
    </xf>
    <xf numFmtId="0" fontId="19" fillId="3" borderId="34"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3" borderId="92" xfId="0" applyFont="1" applyFill="1" applyBorder="1" applyAlignment="1" applyProtection="1">
      <alignment horizontal="center" vertical="center"/>
    </xf>
    <xf numFmtId="0" fontId="19" fillId="3" borderId="71" xfId="0" applyFont="1" applyFill="1" applyBorder="1" applyAlignment="1" applyProtection="1">
      <alignment horizontal="center" vertical="center"/>
    </xf>
    <xf numFmtId="0" fontId="19" fillId="4" borderId="6" xfId="0" applyFont="1" applyFill="1" applyBorder="1" applyAlignment="1" applyProtection="1">
      <alignment horizontal="center" vertical="center" wrapText="1"/>
    </xf>
    <xf numFmtId="0" fontId="13" fillId="0" borderId="90" xfId="0" applyFont="1" applyFill="1" applyBorder="1" applyAlignment="1" applyProtection="1">
      <alignment horizontal="left"/>
    </xf>
    <xf numFmtId="0" fontId="13" fillId="0" borderId="42" xfId="0" applyFont="1" applyFill="1" applyBorder="1" applyAlignment="1" applyProtection="1">
      <alignment horizontal="left"/>
    </xf>
    <xf numFmtId="0" fontId="19" fillId="8" borderId="15" xfId="0" applyFont="1" applyFill="1" applyBorder="1" applyAlignment="1" applyProtection="1">
      <alignment horizontal="center" vertical="center" wrapText="1"/>
    </xf>
    <xf numFmtId="0" fontId="19" fillId="7" borderId="47" xfId="0" applyFont="1" applyFill="1" applyBorder="1" applyAlignment="1" applyProtection="1">
      <alignment horizontal="center" vertical="center" wrapText="1"/>
    </xf>
    <xf numFmtId="0" fontId="7" fillId="3" borderId="41" xfId="0" applyFont="1" applyFill="1" applyBorder="1" applyAlignment="1" applyProtection="1">
      <alignment horizontal="center" vertical="center" wrapText="1"/>
    </xf>
    <xf numFmtId="0" fontId="7" fillId="3" borderId="42" xfId="0" applyFont="1" applyFill="1" applyBorder="1" applyAlignment="1" applyProtection="1">
      <alignment horizontal="center" vertical="center" wrapText="1"/>
    </xf>
    <xf numFmtId="0" fontId="3" fillId="0" borderId="42" xfId="0" applyFont="1" applyFill="1" applyBorder="1" applyAlignment="1" applyProtection="1">
      <alignment horizontal="left" vertical="center" wrapText="1" indent="1"/>
      <protection locked="0"/>
    </xf>
    <xf numFmtId="0" fontId="3" fillId="0" borderId="87" xfId="0" applyFont="1" applyFill="1" applyBorder="1" applyAlignment="1" applyProtection="1">
      <alignment horizontal="left" vertical="center" wrapText="1" indent="1"/>
      <protection locked="0"/>
    </xf>
    <xf numFmtId="0" fontId="19" fillId="4" borderId="2"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19" fillId="2" borderId="2"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2" fillId="0" borderId="0" xfId="0" applyFont="1" applyAlignment="1" applyProtection="1">
      <alignment horizontal="center" vertical="center"/>
    </xf>
    <xf numFmtId="0" fontId="19" fillId="4" borderId="31" xfId="0" applyFont="1" applyFill="1" applyBorder="1" applyAlignment="1" applyProtection="1">
      <alignment horizontal="left" vertical="center" wrapText="1"/>
    </xf>
    <xf numFmtId="0" fontId="19" fillId="4" borderId="67" xfId="0" applyFont="1" applyFill="1" applyBorder="1" applyAlignment="1" applyProtection="1">
      <alignment horizontal="left" vertical="center" wrapText="1"/>
    </xf>
    <xf numFmtId="0" fontId="19" fillId="4" borderId="66" xfId="0" applyFont="1" applyFill="1" applyBorder="1" applyAlignment="1" applyProtection="1">
      <alignment horizontal="left" vertical="center" wrapText="1"/>
    </xf>
    <xf numFmtId="0" fontId="8" fillId="4" borderId="25" xfId="0" applyFont="1" applyFill="1" applyBorder="1" applyAlignment="1" applyProtection="1">
      <alignment horizontal="center" vertical="center" wrapText="1"/>
    </xf>
    <xf numFmtId="0" fontId="8" fillId="4" borderId="88"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3" fillId="2" borderId="6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69" xfId="0" applyFont="1" applyFill="1" applyBorder="1" applyAlignment="1" applyProtection="1">
      <alignment horizontal="center" vertical="center"/>
    </xf>
    <xf numFmtId="0" fontId="18" fillId="2" borderId="7" xfId="0" applyFont="1" applyFill="1" applyBorder="1" applyAlignment="1" applyProtection="1">
      <alignment horizontal="left" vertical="center" shrinkToFit="1"/>
    </xf>
    <xf numFmtId="0" fontId="18" fillId="2" borderId="8" xfId="0" applyFont="1" applyFill="1" applyBorder="1" applyAlignment="1" applyProtection="1">
      <alignment horizontal="left" vertical="center" shrinkToFit="1"/>
    </xf>
    <xf numFmtId="0" fontId="18" fillId="2" borderId="40"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wrapText="1" indent="1"/>
      <protection locked="0"/>
    </xf>
    <xf numFmtId="0" fontId="3" fillId="0" borderId="37" xfId="0" applyFont="1" applyFill="1" applyBorder="1" applyAlignment="1" applyProtection="1">
      <alignment horizontal="left" vertical="center" wrapText="1" indent="1"/>
      <protection locked="0"/>
    </xf>
    <xf numFmtId="0" fontId="19" fillId="4" borderId="0" xfId="0" applyFont="1" applyFill="1" applyBorder="1" applyAlignment="1" applyProtection="1">
      <alignment horizontal="left" vertical="center"/>
    </xf>
    <xf numFmtId="0" fontId="19" fillId="4" borderId="15" xfId="0" applyFont="1" applyFill="1" applyBorder="1" applyAlignment="1" applyProtection="1">
      <alignment horizontal="left" vertical="center"/>
    </xf>
    <xf numFmtId="0" fontId="19" fillId="4" borderId="38" xfId="0" applyFont="1" applyFill="1" applyBorder="1" applyAlignment="1" applyProtection="1">
      <alignment horizontal="left" vertical="center"/>
    </xf>
    <xf numFmtId="0" fontId="3" fillId="0" borderId="30"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19" fillId="8" borderId="20"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wrapText="1" indent="1"/>
      <protection locked="0"/>
    </xf>
    <xf numFmtId="0" fontId="3" fillId="0" borderId="48" xfId="0" applyFont="1" applyFill="1" applyBorder="1" applyAlignment="1" applyProtection="1">
      <alignment horizontal="left" vertical="center" wrapText="1" indent="1"/>
      <protection locked="0"/>
    </xf>
    <xf numFmtId="0" fontId="19" fillId="8" borderId="13" xfId="0" applyFont="1" applyFill="1" applyBorder="1" applyAlignment="1" applyProtection="1">
      <alignment horizontal="left" vertical="center" wrapText="1"/>
    </xf>
    <xf numFmtId="0" fontId="19" fillId="8" borderId="51" xfId="0" applyFont="1" applyFill="1" applyBorder="1" applyAlignment="1" applyProtection="1">
      <alignment horizontal="left" vertical="center" wrapText="1"/>
    </xf>
    <xf numFmtId="0" fontId="19" fillId="8" borderId="8"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19" fillId="4" borderId="4"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shrinkToFit="1"/>
    </xf>
    <xf numFmtId="0" fontId="3" fillId="5" borderId="8"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right" vertical="center" shrinkToFit="1"/>
    </xf>
    <xf numFmtId="0" fontId="3" fillId="5" borderId="8" xfId="0" applyFont="1" applyFill="1" applyBorder="1" applyAlignment="1" applyProtection="1">
      <alignment horizontal="left" vertical="center"/>
      <protection locked="0"/>
    </xf>
    <xf numFmtId="0" fontId="2" fillId="5" borderId="8" xfId="0" applyFont="1" applyFill="1" applyBorder="1" applyAlignment="1" applyProtection="1">
      <alignment horizontal="center" vertical="center" shrinkToFit="1"/>
      <protection locked="0"/>
    </xf>
    <xf numFmtId="0" fontId="19" fillId="4" borderId="5" xfId="0" applyFont="1" applyFill="1" applyBorder="1" applyAlignment="1" applyProtection="1">
      <alignment horizontal="left" vertical="center" wrapText="1"/>
    </xf>
    <xf numFmtId="0" fontId="19" fillId="4" borderId="39" xfId="0" applyFont="1" applyFill="1" applyBorder="1" applyAlignment="1" applyProtection="1">
      <alignment horizontal="left" vertical="center" wrapText="1"/>
    </xf>
    <xf numFmtId="0" fontId="7" fillId="3" borderId="57" xfId="0" applyFont="1" applyFill="1" applyBorder="1" applyAlignment="1" applyProtection="1">
      <alignment horizontal="center" vertical="center" wrapText="1"/>
    </xf>
    <xf numFmtId="0" fontId="7" fillId="3" borderId="58" xfId="0" applyFont="1" applyFill="1" applyBorder="1" applyAlignment="1" applyProtection="1">
      <alignment horizontal="center" vertical="center" wrapText="1"/>
    </xf>
    <xf numFmtId="0" fontId="7" fillId="3" borderId="36"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8" fillId="4" borderId="0" xfId="0" applyFont="1" applyFill="1" applyBorder="1" applyAlignment="1" applyProtection="1">
      <alignment horizontal="left" vertical="center" wrapText="1"/>
    </xf>
    <xf numFmtId="0" fontId="8" fillId="4" borderId="37" xfId="0" applyFont="1" applyFill="1" applyBorder="1" applyAlignment="1" applyProtection="1">
      <alignment horizontal="left" vertical="center" wrapText="1"/>
    </xf>
    <xf numFmtId="0" fontId="7" fillId="4" borderId="15" xfId="0" applyFont="1" applyFill="1" applyBorder="1" applyAlignment="1" applyProtection="1">
      <alignment horizontal="center" vertical="center" wrapText="1" shrinkToFit="1"/>
    </xf>
    <xf numFmtId="0" fontId="7" fillId="4" borderId="15" xfId="0" applyFont="1" applyFill="1" applyBorder="1" applyAlignment="1" applyProtection="1">
      <alignment horizontal="center" vertical="center" shrinkToFit="1"/>
    </xf>
    <xf numFmtId="0" fontId="7" fillId="4" borderId="0" xfId="0" applyFont="1" applyFill="1" applyBorder="1" applyAlignment="1" applyProtection="1">
      <alignment horizontal="center" vertical="center" wrapText="1" shrinkToFit="1"/>
    </xf>
    <xf numFmtId="0" fontId="7" fillId="4" borderId="0" xfId="0" applyFont="1" applyFill="1" applyBorder="1" applyAlignment="1" applyProtection="1">
      <alignment horizontal="center" vertical="center" shrinkToFit="1"/>
    </xf>
    <xf numFmtId="0" fontId="3" fillId="2" borderId="44"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shrinkToFit="1"/>
      <protection locked="0"/>
    </xf>
    <xf numFmtId="0" fontId="19" fillId="4" borderId="58" xfId="0" applyFont="1" applyFill="1" applyBorder="1" applyAlignment="1" applyProtection="1">
      <alignment horizontal="left" vertical="center" wrapText="1"/>
    </xf>
    <xf numFmtId="0" fontId="7" fillId="4" borderId="58" xfId="0" applyFont="1" applyFill="1" applyBorder="1" applyAlignment="1" applyProtection="1">
      <alignment horizontal="left" vertical="center"/>
    </xf>
    <xf numFmtId="38" fontId="2" fillId="0" borderId="30" xfId="1" applyFont="1" applyBorder="1" applyAlignment="1" applyProtection="1">
      <alignment horizontal="right" vertical="center"/>
      <protection locked="0"/>
    </xf>
    <xf numFmtId="0" fontId="19" fillId="2" borderId="58"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65"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4" fillId="2" borderId="65"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protection locked="0"/>
    </xf>
    <xf numFmtId="0" fontId="19" fillId="4" borderId="35" xfId="0" applyFont="1" applyFill="1" applyBorder="1" applyAlignment="1" applyProtection="1">
      <alignment horizontal="left" vertical="center" wrapText="1"/>
    </xf>
    <xf numFmtId="0" fontId="7" fillId="3" borderId="47"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49"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2" fillId="3" borderId="36"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19" fillId="4" borderId="20"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xf>
    <xf numFmtId="0" fontId="19" fillId="4" borderId="26" xfId="0" applyFont="1" applyFill="1" applyBorder="1" applyAlignment="1" applyProtection="1">
      <alignment horizontal="left" vertical="center"/>
    </xf>
    <xf numFmtId="0" fontId="19" fillId="4" borderId="54" xfId="0" applyFont="1" applyFill="1" applyBorder="1" applyAlignment="1" applyProtection="1">
      <alignment horizontal="left" vertical="center"/>
    </xf>
    <xf numFmtId="0" fontId="19" fillId="4" borderId="48"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7" fillId="4" borderId="8" xfId="0" applyFont="1" applyFill="1" applyBorder="1" applyAlignment="1" applyProtection="1">
      <alignment horizontal="left" vertical="center"/>
    </xf>
    <xf numFmtId="0" fontId="2" fillId="0" borderId="44" xfId="0" applyFont="1" applyBorder="1" applyAlignment="1" applyProtection="1">
      <alignment horizontal="center" vertical="center" shrinkToFit="1"/>
      <protection locked="0"/>
    </xf>
    <xf numFmtId="0" fontId="7" fillId="4" borderId="44"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7" fillId="4" borderId="18" xfId="0" applyFont="1" applyFill="1" applyBorder="1" applyAlignment="1" applyProtection="1">
      <alignment horizontal="left" vertical="center"/>
    </xf>
    <xf numFmtId="0" fontId="2" fillId="0" borderId="18" xfId="0" applyFont="1" applyBorder="1" applyAlignment="1" applyProtection="1">
      <alignment horizontal="left" vertical="center" indent="1"/>
      <protection locked="0"/>
    </xf>
    <xf numFmtId="0" fontId="3" fillId="2" borderId="15" xfId="0" applyFont="1" applyFill="1" applyBorder="1" applyAlignment="1" applyProtection="1">
      <alignment horizontal="left" vertical="center"/>
    </xf>
    <xf numFmtId="0" fontId="3" fillId="0" borderId="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70" xfId="0" applyFont="1" applyFill="1" applyBorder="1" applyAlignment="1" applyProtection="1">
      <alignment horizontal="center" vertical="center" wrapText="1"/>
      <protection locked="0"/>
    </xf>
    <xf numFmtId="0" fontId="3" fillId="0" borderId="71" xfId="0" applyFont="1" applyFill="1" applyBorder="1" applyAlignment="1" applyProtection="1">
      <alignment horizontal="center" vertical="center" wrapText="1"/>
      <protection locked="0"/>
    </xf>
    <xf numFmtId="0" fontId="3" fillId="0" borderId="72"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left" vertical="center"/>
    </xf>
    <xf numFmtId="0" fontId="19" fillId="4" borderId="2" xfId="0" applyFont="1" applyFill="1" applyBorder="1" applyAlignment="1" applyProtection="1">
      <alignment horizontal="left" vertical="center"/>
    </xf>
    <xf numFmtId="0" fontId="19" fillId="4" borderId="35" xfId="0" applyFont="1" applyFill="1" applyBorder="1" applyAlignment="1" applyProtection="1">
      <alignment horizontal="left" vertical="center"/>
    </xf>
    <xf numFmtId="0" fontId="3" fillId="0" borderId="50"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0" borderId="44" xfId="0" applyFont="1" applyBorder="1" applyAlignment="1" applyProtection="1">
      <alignment horizontal="left" vertical="center" indent="1" shrinkToFit="1"/>
      <protection locked="0"/>
    </xf>
    <xf numFmtId="0" fontId="2" fillId="0" borderId="45" xfId="0" applyFont="1" applyBorder="1" applyAlignment="1" applyProtection="1">
      <alignment horizontal="left" vertical="center" indent="1" shrinkToFit="1"/>
      <protection locked="0"/>
    </xf>
    <xf numFmtId="0" fontId="7" fillId="3" borderId="47" xfId="0" applyFont="1" applyFill="1" applyBorder="1" applyAlignment="1" applyProtection="1">
      <alignment horizontal="center" vertical="center" wrapText="1"/>
    </xf>
    <xf numFmtId="0" fontId="19" fillId="4" borderId="11" xfId="0" applyFont="1" applyFill="1" applyBorder="1" applyAlignment="1" applyProtection="1">
      <alignment horizontal="left" vertical="center" shrinkToFit="1"/>
    </xf>
    <xf numFmtId="0" fontId="19" fillId="4" borderId="14" xfId="0" applyFont="1" applyFill="1" applyBorder="1" applyAlignment="1" applyProtection="1">
      <alignment horizontal="left" vertical="center" shrinkToFit="1"/>
    </xf>
    <xf numFmtId="0" fontId="4" fillId="0" borderId="19"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left" vertical="center" shrinkToFit="1"/>
    </xf>
    <xf numFmtId="0" fontId="19" fillId="4" borderId="17" xfId="0" applyFont="1" applyFill="1" applyBorder="1" applyAlignment="1" applyProtection="1">
      <alignment horizontal="center" vertical="center" wrapText="1"/>
    </xf>
    <xf numFmtId="0" fontId="19" fillId="4" borderId="18"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1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3" fillId="2" borderId="8" xfId="0" applyFont="1" applyFill="1" applyBorder="1" applyAlignment="1" applyProtection="1">
      <alignment horizontal="left" vertical="center" shrinkToFit="1"/>
    </xf>
    <xf numFmtId="0" fontId="19" fillId="4" borderId="2" xfId="0" applyFont="1" applyFill="1" applyBorder="1" applyAlignment="1" applyProtection="1">
      <alignment horizontal="left" vertical="center" shrinkToFit="1"/>
    </xf>
    <xf numFmtId="0" fontId="8" fillId="4" borderId="2" xfId="0" applyFont="1" applyFill="1" applyBorder="1" applyAlignment="1" applyProtection="1">
      <alignment horizontal="left" vertical="center" shrinkToFit="1"/>
    </xf>
    <xf numFmtId="0" fontId="8" fillId="4" borderId="35" xfId="0" applyFont="1" applyFill="1" applyBorder="1" applyAlignment="1" applyProtection="1">
      <alignment horizontal="left" vertical="center" shrinkToFit="1"/>
    </xf>
    <xf numFmtId="0" fontId="7" fillId="4" borderId="75" xfId="0" applyFont="1" applyFill="1" applyBorder="1" applyAlignment="1" applyProtection="1">
      <alignment horizontal="center" vertical="center"/>
    </xf>
    <xf numFmtId="0" fontId="7" fillId="4" borderId="74"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2" fillId="2" borderId="75" xfId="0" applyFont="1" applyFill="1" applyBorder="1" applyAlignment="1" applyProtection="1">
      <alignment horizontal="right" vertical="center" shrinkToFit="1"/>
    </xf>
    <xf numFmtId="0" fontId="19" fillId="4" borderId="17" xfId="0" applyFont="1" applyFill="1" applyBorder="1" applyAlignment="1" applyProtection="1">
      <alignment horizontal="center" vertical="center"/>
    </xf>
    <xf numFmtId="0" fontId="19" fillId="4" borderId="81" xfId="0" applyFont="1" applyFill="1" applyBorder="1" applyAlignment="1" applyProtection="1">
      <alignment horizontal="left" vertical="center"/>
      <protection locked="0"/>
    </xf>
    <xf numFmtId="0" fontId="19" fillId="4" borderId="82" xfId="0" applyFont="1" applyFill="1" applyBorder="1" applyAlignment="1" applyProtection="1">
      <alignment horizontal="left" vertical="center"/>
      <protection locked="0"/>
    </xf>
    <xf numFmtId="0" fontId="19" fillId="4" borderId="18" xfId="0" applyFont="1" applyFill="1" applyBorder="1" applyAlignment="1" applyProtection="1">
      <alignment horizontal="center" vertical="center" wrapText="1"/>
    </xf>
    <xf numFmtId="0" fontId="19" fillId="4" borderId="21" xfId="0" applyFont="1" applyFill="1" applyBorder="1" applyAlignment="1" applyProtection="1">
      <alignment horizontal="left" vertical="center" shrinkToFit="1"/>
    </xf>
    <xf numFmtId="0" fontId="19" fillId="4" borderId="19" xfId="0" applyFont="1" applyFill="1" applyBorder="1" applyAlignment="1" applyProtection="1">
      <alignment horizontal="left" vertical="center" shrinkToFit="1"/>
    </xf>
    <xf numFmtId="0" fontId="19" fillId="4" borderId="19" xfId="0" applyFont="1" applyFill="1" applyBorder="1" applyAlignment="1" applyProtection="1">
      <alignment horizontal="left" vertical="center"/>
    </xf>
    <xf numFmtId="0" fontId="19" fillId="4" borderId="71" xfId="0" applyFont="1" applyFill="1" applyBorder="1" applyAlignment="1" applyProtection="1">
      <alignment horizontal="left" vertical="center" wrapText="1"/>
    </xf>
    <xf numFmtId="0" fontId="19" fillId="4" borderId="71" xfId="0" applyFont="1" applyFill="1" applyBorder="1" applyAlignment="1" applyProtection="1">
      <alignment horizontal="left" vertical="center"/>
    </xf>
    <xf numFmtId="0" fontId="19" fillId="4" borderId="6" xfId="0" applyFont="1" applyFill="1" applyBorder="1" applyAlignment="1" applyProtection="1">
      <alignment horizontal="left" vertical="center"/>
    </xf>
    <xf numFmtId="0" fontId="19" fillId="4" borderId="33" xfId="0" applyFont="1" applyFill="1" applyBorder="1" applyAlignment="1" applyProtection="1">
      <alignment horizontal="left" vertical="center"/>
    </xf>
    <xf numFmtId="0" fontId="3" fillId="2" borderId="18"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7" fillId="3" borderId="60"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12" fillId="0" borderId="28" xfId="0" applyFont="1" applyBorder="1" applyAlignment="1" applyProtection="1">
      <alignment horizontal="left" vertical="center" indent="1"/>
      <protection locked="0"/>
    </xf>
    <xf numFmtId="0" fontId="12" fillId="0" borderId="61" xfId="0" applyFont="1" applyBorder="1" applyAlignment="1" applyProtection="1">
      <alignment horizontal="left" vertical="center" indent="1"/>
      <protection locked="0"/>
    </xf>
    <xf numFmtId="0" fontId="7" fillId="3" borderId="62" xfId="0" applyFont="1" applyFill="1" applyBorder="1" applyAlignment="1" applyProtection="1">
      <alignment horizontal="center" vertical="center"/>
    </xf>
    <xf numFmtId="0" fontId="7" fillId="3" borderId="63"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4" borderId="30" xfId="0" applyFont="1" applyFill="1" applyBorder="1" applyAlignment="1" applyProtection="1">
      <alignment horizontal="center" vertical="center"/>
    </xf>
    <xf numFmtId="0" fontId="7" fillId="4" borderId="30" xfId="0" applyFont="1" applyFill="1" applyBorder="1" applyAlignment="1" applyProtection="1">
      <alignment horizontal="right" vertical="center"/>
    </xf>
    <xf numFmtId="0" fontId="7" fillId="3" borderId="20" xfId="0" applyFont="1" applyFill="1" applyBorder="1" applyAlignment="1" applyProtection="1">
      <alignment horizontal="center" vertical="center" wrapText="1"/>
    </xf>
    <xf numFmtId="0" fontId="19" fillId="4" borderId="11" xfId="0" applyFont="1" applyFill="1" applyBorder="1" applyAlignment="1" applyProtection="1">
      <alignment horizontal="left" vertical="center" wrapText="1"/>
    </xf>
    <xf numFmtId="0" fontId="19" fillId="4" borderId="55"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shrinkToFit="1"/>
    </xf>
    <xf numFmtId="0" fontId="19" fillId="4" borderId="6" xfId="0" applyFont="1" applyFill="1" applyBorder="1" applyAlignment="1" applyProtection="1">
      <alignment horizontal="center" vertical="center"/>
    </xf>
    <xf numFmtId="0" fontId="2" fillId="3" borderId="47"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41"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2" fillId="0" borderId="18"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38" fontId="2" fillId="0" borderId="5" xfId="1" applyFont="1" applyBorder="1" applyAlignment="1" applyProtection="1">
      <alignment horizontal="right" vertical="center"/>
      <protection locked="0"/>
    </xf>
    <xf numFmtId="0" fontId="7" fillId="4" borderId="15" xfId="0" applyFont="1" applyFill="1" applyBorder="1" applyAlignment="1" applyProtection="1">
      <alignment horizontal="left" vertical="center"/>
    </xf>
    <xf numFmtId="38" fontId="2" fillId="0" borderId="15" xfId="1" applyFont="1" applyBorder="1" applyAlignment="1" applyProtection="1">
      <alignment horizontal="right" vertical="center"/>
      <protection locked="0"/>
    </xf>
    <xf numFmtId="0" fontId="7" fillId="4" borderId="5" xfId="0" applyFont="1" applyFill="1" applyBorder="1" applyAlignment="1" applyProtection="1">
      <alignment horizontal="left" vertical="center"/>
    </xf>
    <xf numFmtId="0" fontId="19" fillId="2" borderId="0"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19" fillId="4" borderId="8" xfId="0" applyFont="1" applyFill="1" applyBorder="1" applyAlignment="1" applyProtection="1">
      <alignment horizontal="left" vertical="center"/>
    </xf>
    <xf numFmtId="0" fontId="2" fillId="0" borderId="13" xfId="0" applyFont="1" applyBorder="1" applyAlignment="1" applyProtection="1">
      <alignment horizontal="right"/>
    </xf>
    <xf numFmtId="0" fontId="2" fillId="0" borderId="0" xfId="0" applyFont="1" applyBorder="1" applyAlignment="1" applyProtection="1">
      <alignment horizontal="left" vertical="center" wrapText="1" indent="1"/>
      <protection locked="0"/>
    </xf>
    <xf numFmtId="0" fontId="2" fillId="0" borderId="37" xfId="0" applyFont="1" applyBorder="1" applyAlignment="1" applyProtection="1">
      <alignment horizontal="left" vertical="center" wrapText="1" indent="1"/>
      <protection locked="0"/>
    </xf>
    <xf numFmtId="0" fontId="2" fillId="0" borderId="13" xfId="0" applyFont="1" applyBorder="1" applyAlignment="1" applyProtection="1">
      <alignment horizontal="left" vertical="center" wrapText="1" indent="1"/>
      <protection locked="0"/>
    </xf>
    <xf numFmtId="0" fontId="2" fillId="0" borderId="51" xfId="0" applyFont="1" applyBorder="1" applyAlignment="1" applyProtection="1">
      <alignment horizontal="left" vertical="center" wrapText="1" indent="1"/>
      <protection locked="0"/>
    </xf>
    <xf numFmtId="49" fontId="2" fillId="0" borderId="20" xfId="0" applyNumberFormat="1" applyFont="1" applyBorder="1" applyAlignment="1" applyProtection="1">
      <alignment horizontal="left" vertical="center" shrinkToFit="1"/>
      <protection locked="0"/>
    </xf>
    <xf numFmtId="0" fontId="7" fillId="4" borderId="20"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wrapText="1"/>
    </xf>
    <xf numFmtId="49" fontId="2" fillId="0" borderId="15" xfId="0" applyNumberFormat="1" applyFont="1" applyBorder="1" applyAlignment="1" applyProtection="1">
      <alignment horizontal="left" vertical="center" shrinkToFit="1"/>
      <protection locked="0"/>
    </xf>
    <xf numFmtId="0" fontId="7" fillId="4" borderId="0" xfId="0" applyFont="1" applyFill="1" applyBorder="1" applyAlignment="1" applyProtection="1">
      <alignment horizontal="left" vertical="center" wrapText="1"/>
    </xf>
    <xf numFmtId="0" fontId="2" fillId="4" borderId="15"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0" borderId="11"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8" fillId="4" borderId="58" xfId="0" applyFont="1" applyFill="1" applyBorder="1" applyAlignment="1" applyProtection="1">
      <alignment horizontal="left" vertical="center" shrinkToFit="1"/>
    </xf>
    <xf numFmtId="0" fontId="8" fillId="4" borderId="73" xfId="0" applyFont="1" applyFill="1" applyBorder="1" applyAlignment="1" applyProtection="1">
      <alignment horizontal="left" vertical="center" shrinkToFit="1"/>
    </xf>
    <xf numFmtId="0" fontId="3" fillId="0" borderId="23" xfId="0" applyFont="1" applyFill="1" applyBorder="1" applyAlignment="1" applyProtection="1">
      <alignment horizontal="left" vertical="center" indent="1"/>
      <protection locked="0"/>
    </xf>
    <xf numFmtId="0" fontId="3" fillId="0" borderId="8" xfId="0" applyFont="1" applyFill="1" applyBorder="1" applyAlignment="1" applyProtection="1">
      <alignment horizontal="left" vertical="center" indent="1"/>
      <protection locked="0"/>
    </xf>
    <xf numFmtId="0" fontId="3" fillId="0" borderId="40" xfId="0" applyFont="1" applyFill="1" applyBorder="1" applyAlignment="1" applyProtection="1">
      <alignment horizontal="left" vertical="center" indent="1"/>
      <protection locked="0"/>
    </xf>
    <xf numFmtId="0" fontId="8" fillId="3" borderId="29"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2" fillId="0" borderId="30" xfId="0" applyFont="1" applyBorder="1" applyAlignment="1" applyProtection="1">
      <alignment horizontal="left" vertical="center" indent="1" shrinkToFit="1"/>
      <protection locked="0"/>
    </xf>
    <xf numFmtId="0" fontId="2" fillId="0" borderId="32" xfId="0" applyFont="1" applyBorder="1" applyAlignment="1" applyProtection="1">
      <alignment horizontal="left" vertical="center" indent="1" shrinkToFit="1"/>
      <protection locked="0"/>
    </xf>
    <xf numFmtId="0" fontId="7" fillId="3" borderId="46"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11" fillId="0" borderId="15" xfId="0" applyFont="1" applyBorder="1" applyAlignment="1" applyProtection="1">
      <alignment horizontal="left" vertical="center" indent="1" shrinkToFit="1"/>
      <protection locked="0"/>
    </xf>
    <xf numFmtId="0" fontId="11" fillId="0" borderId="38" xfId="0" applyFont="1" applyBorder="1" applyAlignment="1" applyProtection="1">
      <alignment horizontal="left" vertical="center" indent="1" shrinkToFit="1"/>
      <protection locked="0"/>
    </xf>
    <xf numFmtId="0" fontId="7" fillId="4" borderId="11" xfId="0" applyFont="1" applyFill="1" applyBorder="1" applyAlignment="1" applyProtection="1">
      <alignment horizontal="center" vertical="center"/>
    </xf>
    <xf numFmtId="0" fontId="2" fillId="0" borderId="11" xfId="0" applyFont="1" applyBorder="1" applyAlignment="1" applyProtection="1">
      <alignment horizontal="left" vertical="center" indent="1"/>
      <protection locked="0"/>
    </xf>
    <xf numFmtId="49" fontId="12" fillId="0" borderId="20" xfId="0" applyNumberFormat="1" applyFont="1" applyBorder="1" applyAlignment="1" applyProtection="1">
      <alignment horizontal="left" vertical="center" shrinkToFit="1"/>
      <protection locked="0"/>
    </xf>
    <xf numFmtId="0" fontId="12" fillId="0" borderId="13" xfId="0" applyFont="1" applyBorder="1" applyAlignment="1" applyProtection="1">
      <alignment horizontal="left" vertical="center" wrapText="1" indent="1"/>
      <protection locked="0"/>
    </xf>
    <xf numFmtId="0" fontId="12" fillId="0" borderId="51"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2" fillId="0" borderId="53"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38" fontId="2" fillId="0" borderId="0" xfId="1" applyFont="1" applyBorder="1" applyAlignment="1" applyProtection="1">
      <alignment horizontal="right" vertical="center"/>
      <protection locked="0"/>
    </xf>
    <xf numFmtId="0" fontId="19" fillId="4" borderId="19" xfId="0" applyFont="1" applyFill="1" applyBorder="1" applyAlignment="1" applyProtection="1">
      <alignment horizontal="left" vertical="center" wrapText="1"/>
    </xf>
    <xf numFmtId="0" fontId="8" fillId="4" borderId="19" xfId="0" applyFont="1" applyFill="1" applyBorder="1" applyAlignment="1" applyProtection="1">
      <alignment horizontal="left" vertical="center" wrapText="1"/>
    </xf>
    <xf numFmtId="0" fontId="2" fillId="5" borderId="30" xfId="0" applyFont="1" applyFill="1" applyBorder="1" applyAlignment="1" applyProtection="1">
      <alignment horizontal="center" vertical="center"/>
      <protection locked="0"/>
    </xf>
    <xf numFmtId="0" fontId="2" fillId="5" borderId="32" xfId="0" applyFont="1" applyFill="1" applyBorder="1" applyAlignment="1" applyProtection="1">
      <alignment horizontal="center" vertical="center"/>
      <protection locked="0"/>
    </xf>
    <xf numFmtId="0" fontId="2" fillId="0" borderId="45" xfId="0" applyFont="1" applyBorder="1" applyAlignment="1" applyProtection="1">
      <alignment horizontal="left" vertical="center" wrapText="1"/>
      <protection locked="0"/>
    </xf>
    <xf numFmtId="0" fontId="2" fillId="0" borderId="84" xfId="0" applyFont="1" applyBorder="1" applyAlignment="1" applyProtection="1">
      <alignment horizontal="left" vertical="center" wrapText="1"/>
      <protection locked="0"/>
    </xf>
    <xf numFmtId="0" fontId="2" fillId="0" borderId="85" xfId="0" applyFont="1" applyBorder="1" applyAlignment="1" applyProtection="1">
      <alignment horizontal="left" vertical="center" wrapText="1"/>
      <protection locked="0"/>
    </xf>
    <xf numFmtId="0" fontId="7" fillId="4" borderId="30" xfId="0" applyFont="1" applyFill="1" applyBorder="1" applyAlignment="1" applyProtection="1">
      <alignment horizontal="right" vertical="center" shrinkToFit="1"/>
    </xf>
    <xf numFmtId="0" fontId="19" fillId="0" borderId="0" xfId="0" applyFont="1" applyAlignment="1" applyProtection="1">
      <alignment horizontal="right" vertical="center"/>
      <protection locked="0"/>
    </xf>
  </cellXfs>
  <cellStyles count="2">
    <cellStyle name="桁区切り" xfId="1" builtinId="6"/>
    <cellStyle name="標準" xfId="0" builtinId="0"/>
  </cellStyles>
  <dxfs count="14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51955</xdr:colOff>
      <xdr:row>3</xdr:row>
      <xdr:rowOff>8659</xdr:rowOff>
    </xdr:from>
    <xdr:to>
      <xdr:col>27</xdr:col>
      <xdr:colOff>1890280</xdr:colOff>
      <xdr:row>12</xdr:row>
      <xdr:rowOff>8659</xdr:rowOff>
    </xdr:to>
    <xdr:sp macro="" textlink="">
      <xdr:nvSpPr>
        <xdr:cNvPr id="8" name="正方形/長方形 7"/>
        <xdr:cNvSpPr/>
      </xdr:nvSpPr>
      <xdr:spPr>
        <a:xfrm>
          <a:off x="9081655" y="837334"/>
          <a:ext cx="4714875" cy="2343150"/>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貴社企業情報についてご記入をお願いします。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・研修地住所が２カ所以上ある場合はその旨ご連絡ください。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23</xdr:row>
      <xdr:rowOff>314324</xdr:rowOff>
    </xdr:from>
    <xdr:to>
      <xdr:col>27</xdr:col>
      <xdr:colOff>1838325</xdr:colOff>
      <xdr:row>41</xdr:row>
      <xdr:rowOff>771525</xdr:rowOff>
    </xdr:to>
    <xdr:sp macro="" textlink="">
      <xdr:nvSpPr>
        <xdr:cNvPr id="9" name="正方形/長方形 8"/>
        <xdr:cNvSpPr/>
      </xdr:nvSpPr>
      <xdr:spPr>
        <a:xfrm>
          <a:off x="9029700" y="5743574"/>
          <a:ext cx="4714875" cy="5029201"/>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インターンシップ（就業体験）の内容について現在わかる範囲で</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ご記入をお願いいたします。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・研修日程は左記２つのグループがあります。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対応可能な受入期間を選択してください。なお、両日程どちらでも対応可能</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な場合は両方選択してください。後日、お打合せさせていただきます。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・研修日数、研修時間は</a:t>
          </a:r>
          <a:r>
            <a:rPr kumimoji="1" lang="en-US" altLang="ja-JP" sz="1050" b="0">
              <a:solidFill>
                <a:schemeClr val="tx1"/>
              </a:solidFill>
              <a:latin typeface="ＭＳ Ｐゴシック" panose="020B0600070205080204" pitchFamily="50" charset="-128"/>
              <a:ea typeface="ＭＳ Ｐゴシック" panose="020B0600070205080204" pitchFamily="50" charset="-128"/>
            </a:rPr>
            <a:t>5</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日間・</a:t>
          </a:r>
          <a:r>
            <a:rPr kumimoji="1" lang="en-US" altLang="ja-JP" sz="1050" b="0">
              <a:solidFill>
                <a:schemeClr val="tx1"/>
              </a:solidFill>
              <a:latin typeface="ＭＳ Ｐゴシック" panose="020B0600070205080204" pitchFamily="50" charset="-128"/>
              <a:ea typeface="ＭＳ Ｐゴシック" panose="020B0600070205080204" pitchFamily="50" charset="-128"/>
            </a:rPr>
            <a:t>30</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時間以上を目安としております。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・研修課題・テーマをご記入ください。検討中の場合は仮題をご記入ください。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・研修内容に関して学生へ事前に案内が必要な補足事項などございましたら</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詳細記入欄</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にご記入ください。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・事前に知ったほうが良いキーワード・用語など、ございましたらご記入ください。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48</xdr:row>
      <xdr:rowOff>0</xdr:rowOff>
    </xdr:from>
    <xdr:to>
      <xdr:col>29</xdr:col>
      <xdr:colOff>245722</xdr:colOff>
      <xdr:row>55</xdr:row>
      <xdr:rowOff>226697</xdr:rowOff>
    </xdr:to>
    <xdr:grpSp>
      <xdr:nvGrpSpPr>
        <xdr:cNvPr id="12" name="グループ化 11"/>
        <xdr:cNvGrpSpPr/>
      </xdr:nvGrpSpPr>
      <xdr:grpSpPr>
        <a:xfrm>
          <a:off x="8981722" y="12495389"/>
          <a:ext cx="5791389" cy="2258697"/>
          <a:chOff x="9029700" y="12401550"/>
          <a:chExt cx="5798797" cy="2226947"/>
        </a:xfrm>
      </xdr:grpSpPr>
      <xdr:sp macro="" textlink="">
        <xdr:nvSpPr>
          <xdr:cNvPr id="10" name="正方形/長方形 9"/>
          <xdr:cNvSpPr/>
        </xdr:nvSpPr>
        <xdr:spPr>
          <a:xfrm>
            <a:off x="9029700" y="12401550"/>
            <a:ext cx="3028950" cy="2226947"/>
          </a:xfrm>
          <a:prstGeom prst="rect">
            <a:avLst/>
          </a:prstGeom>
          <a:solidFill>
            <a:schemeClr val="bg1">
              <a:lumMod val="95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金沢工業大学（</a:t>
            </a:r>
            <a:r>
              <a:rPr kumimoji="1" lang="en-US" altLang="ja-JP" sz="1000" b="1">
                <a:solidFill>
                  <a:schemeClr val="tx1"/>
                </a:solidFill>
                <a:latin typeface="ＭＳ Ｐゴシック" panose="020B0600070205080204" pitchFamily="50" charset="-128"/>
                <a:ea typeface="ＭＳ Ｐゴシック" panose="020B0600070205080204" pitchFamily="50" charset="-128"/>
              </a:rPr>
              <a:t>KIT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）の学科</a:t>
            </a:r>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＜工学部＞　　　　　　　　　＜情報フロンティア学部＞</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機械工学科　　　　　　　● メディア情報学科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航空システム工学科　 ● 経営情報学科　</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ロボティクス学科　　　　● 心理科学科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電気電子工学科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情報工学科　　　　　　　＜建築学部＞</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環境土木工学科　　　　● 建築学科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　　　　　　　　　　　　　　　　 ＜バイオ・化学部＞</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 応用化学科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 応用バイオ学科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a:t>
            </a:r>
          </a:p>
        </xdr:txBody>
      </xdr:sp>
      <xdr:sp macro="" textlink="">
        <xdr:nvSpPr>
          <xdr:cNvPr id="11" name="正方形/長方形 10"/>
          <xdr:cNvSpPr/>
        </xdr:nvSpPr>
        <xdr:spPr>
          <a:xfrm>
            <a:off x="12123000" y="12401551"/>
            <a:ext cx="2705497" cy="1912621"/>
          </a:xfrm>
          <a:prstGeom prst="rect">
            <a:avLst/>
          </a:prstGeom>
          <a:solidFill>
            <a:schemeClr val="bg1">
              <a:lumMod val="95000"/>
            </a:schemeClr>
          </a:solidFill>
          <a:ln w="2540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越日工業大学（</a:t>
            </a:r>
            <a:r>
              <a:rPr kumimoji="1" lang="en-US" altLang="ja-JP" sz="1000" b="1">
                <a:solidFill>
                  <a:schemeClr val="tx1"/>
                </a:solidFill>
                <a:latin typeface="ＭＳ Ｐゴシック" panose="020B0600070205080204" pitchFamily="50" charset="-128"/>
                <a:ea typeface="ＭＳ Ｐゴシック" panose="020B0600070205080204" pitchFamily="50" charset="-128"/>
              </a:rPr>
              <a:t>VJIT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）の学科</a:t>
            </a:r>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●情報技術　　　　　●機械工学</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●自動車工学　　　 ●電子機械工学</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●電気電子工学　　●自動制御工学</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●土木工学　　　　　●食品工学</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●会計学　　　　　　 ●生命工学</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●経営学　　　　　　 </a:t>
            </a:r>
            <a:r>
              <a:rPr kumimoji="1" lang="ja-JP" altLang="ja-JP" sz="1000">
                <a:solidFill>
                  <a:schemeClr val="tx1"/>
                </a:solidFill>
                <a:effectLst/>
                <a:latin typeface="ＭＳ Ｐゴシック" panose="020B0600070205080204" pitchFamily="50" charset="-128"/>
                <a:ea typeface="ＭＳ Ｐゴシック" panose="020B0600070205080204" pitchFamily="50" charset="-128"/>
                <a:cs typeface="+mn-cs"/>
              </a:rPr>
              <a:t>●財務・銀行経営学</a:t>
            </a:r>
            <a:r>
              <a:rPr kumimoji="1" lang="en-US" altLang="ja-JP" sz="1000">
                <a:solidFill>
                  <a:schemeClr val="tx1"/>
                </a:solidFill>
                <a:effectLst/>
                <a:latin typeface="ＭＳ Ｐゴシック" panose="020B0600070205080204" pitchFamily="50" charset="-128"/>
                <a:ea typeface="ＭＳ Ｐゴシック" panose="020B0600070205080204" pitchFamily="50" charset="-128"/>
                <a:cs typeface="+mn-cs"/>
              </a:rPr>
              <a:t/>
            </a:r>
            <a:br>
              <a:rPr kumimoji="1" lang="en-US" altLang="ja-JP" sz="1000">
                <a:solidFill>
                  <a:schemeClr val="tx1"/>
                </a:solidFill>
                <a:effectLst/>
                <a:latin typeface="ＭＳ Ｐゴシック" panose="020B0600070205080204" pitchFamily="50" charset="-128"/>
                <a:ea typeface="ＭＳ Ｐゴシック" panose="020B0600070205080204" pitchFamily="50" charset="-128"/>
                <a:cs typeface="+mn-cs"/>
              </a:rPr>
            </a:br>
            <a:r>
              <a:rPr kumimoji="1" lang="ja-JP" altLang="en-US" sz="1000">
                <a:solidFill>
                  <a:schemeClr val="tx1"/>
                </a:solidFill>
                <a:latin typeface="ＭＳ Ｐゴシック" panose="020B0600070205080204" pitchFamily="50" charset="-128"/>
                <a:ea typeface="ＭＳ Ｐゴシック" panose="020B0600070205080204" pitchFamily="50" charset="-128"/>
              </a:rPr>
              <a:t>●マーケティング　  </a:t>
            </a:r>
            <a:r>
              <a:rPr kumimoji="1" lang="ja-JP" altLang="ja-JP" sz="1000">
                <a:solidFill>
                  <a:schemeClr val="tx1"/>
                </a:solidFill>
                <a:effectLst/>
                <a:latin typeface="ＭＳ Ｐゴシック" panose="020B0600070205080204" pitchFamily="50" charset="-128"/>
                <a:ea typeface="ＭＳ Ｐゴシック" panose="020B0600070205080204" pitchFamily="50" charset="-128"/>
                <a:cs typeface="+mn-cs"/>
              </a:rPr>
              <a:t>●法律学</a:t>
            </a:r>
            <a:br>
              <a:rPr kumimoji="1" lang="ja-JP" altLang="ja-JP" sz="1000">
                <a:solidFill>
                  <a:schemeClr val="tx1"/>
                </a:solidFill>
                <a:effectLst/>
                <a:latin typeface="ＭＳ Ｐゴシック" panose="020B0600070205080204" pitchFamily="50" charset="-128"/>
                <a:ea typeface="ＭＳ Ｐゴシック" panose="020B0600070205080204" pitchFamily="50" charset="-128"/>
                <a:cs typeface="+mn-cs"/>
              </a:rPr>
            </a:br>
            <a:r>
              <a:rPr kumimoji="1" lang="ja-JP" altLang="en-US" sz="1000">
                <a:solidFill>
                  <a:schemeClr val="tx1"/>
                </a:solidFill>
                <a:effectLst/>
                <a:latin typeface="ＭＳ Ｐゴシック" panose="020B0600070205080204" pitchFamily="50" charset="-128"/>
                <a:ea typeface="ＭＳ Ｐゴシック" panose="020B0600070205080204" pitchFamily="50" charset="-128"/>
                <a:cs typeface="+mn-cs"/>
              </a:rPr>
              <a:t>●旅行・観光学      </a:t>
            </a:r>
            <a:r>
              <a:rPr kumimoji="1" lang="ja-JP" altLang="en-US" sz="1000">
                <a:solidFill>
                  <a:schemeClr val="tx1"/>
                </a:solidFill>
                <a:latin typeface="ＭＳ Ｐゴシック" panose="020B0600070205080204" pitchFamily="50" charset="-128"/>
                <a:ea typeface="ＭＳ Ｐゴシック" panose="020B0600070205080204" pitchFamily="50" charset="-128"/>
              </a:rPr>
              <a:t>●接客管理</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●レストラン管理　　</a:t>
            </a:r>
            <a:r>
              <a:rPr kumimoji="1" lang="en-US" altLang="ja-JP" sz="1000">
                <a:solidFill>
                  <a:schemeClr val="tx1"/>
                </a:solidFill>
                <a:latin typeface="ＭＳ Ｐゴシック" panose="020B0600070205080204" pitchFamily="50" charset="-128"/>
                <a:ea typeface="ＭＳ Ｐゴシック" panose="020B0600070205080204" pitchFamily="50" charset="-128"/>
              </a:rPr>
              <a:t/>
            </a:r>
            <a:br>
              <a:rPr kumimoji="1" lang="en-US" altLang="ja-JP" sz="1000">
                <a:solidFill>
                  <a:schemeClr val="tx1"/>
                </a:solidFill>
                <a:latin typeface="ＭＳ Ｐゴシック" panose="020B0600070205080204" pitchFamily="50" charset="-128"/>
                <a:ea typeface="ＭＳ Ｐゴシック" panose="020B0600070205080204" pitchFamily="50" charset="-128"/>
              </a:rPr>
            </a:br>
            <a:r>
              <a:rPr kumimoji="1" lang="ja-JP" altLang="en-US" sz="1000">
                <a:solidFill>
                  <a:schemeClr val="tx1"/>
                </a:solidFill>
                <a:latin typeface="ＭＳ Ｐゴシック" panose="020B0600070205080204" pitchFamily="50" charset="-128"/>
                <a:ea typeface="ＭＳ Ｐゴシック" panose="020B0600070205080204" pitchFamily="50" charset="-128"/>
              </a:rPr>
              <a:t>●マルチメディアコミュニケーション</a:t>
            </a:r>
          </a:p>
        </xdr:txBody>
      </xdr:sp>
    </xdr:grpSp>
    <xdr:clientData/>
  </xdr:twoCellAnchor>
  <xdr:twoCellAnchor>
    <xdr:from>
      <xdr:col>24</xdr:col>
      <xdr:colOff>0</xdr:colOff>
      <xdr:row>55</xdr:row>
      <xdr:rowOff>352777</xdr:rowOff>
    </xdr:from>
    <xdr:to>
      <xdr:col>27</xdr:col>
      <xdr:colOff>1838325</xdr:colOff>
      <xdr:row>72</xdr:row>
      <xdr:rowOff>945444</xdr:rowOff>
    </xdr:to>
    <xdr:sp macro="" textlink="">
      <xdr:nvSpPr>
        <xdr:cNvPr id="13" name="正方形/長方形 12"/>
        <xdr:cNvSpPr/>
      </xdr:nvSpPr>
      <xdr:spPr>
        <a:xfrm>
          <a:off x="8981722" y="14880166"/>
          <a:ext cx="4709936" cy="6237111"/>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ご支援の内容について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p>
        <a:p>
          <a:pPr algn="l"/>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・赴任移動費は県外など遠方移動に発生する費用となります。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主に石川県の</a:t>
          </a:r>
          <a:r>
            <a:rPr kumimoji="1" lang="en-US" altLang="ja-JP" sz="1050" b="0">
              <a:solidFill>
                <a:schemeClr val="tx1"/>
              </a:solidFill>
              <a:latin typeface="ＭＳ Ｐゴシック" panose="020B0600070205080204" pitchFamily="50" charset="-128"/>
              <a:ea typeface="ＭＳ Ｐゴシック" panose="020B0600070205080204" pitchFamily="50" charset="-128"/>
            </a:rPr>
            <a:t>JR</a:t>
          </a:r>
          <a:r>
            <a:rPr kumimoji="1" lang="ja-JP" altLang="en-US" sz="1050" b="0">
              <a:solidFill>
                <a:schemeClr val="tx1"/>
              </a:solidFill>
              <a:latin typeface="ＭＳ Ｐゴシック" panose="020B0600070205080204" pitchFamily="50" charset="-128"/>
              <a:ea typeface="ＭＳ Ｐゴシック" panose="020B0600070205080204" pitchFamily="50" charset="-128"/>
            </a:rPr>
            <a:t>金沢駅から貴社研修先最寄り駅または宿泊先最寄り駅の</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往復移動費についてご支援をお願いいたします。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・通勤費は宿泊先から貴社研修先までの費用となります。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学生へ費用を授受する方法（現金支払い等）、タイミングなど</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備考欄</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に</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・宿泊はホテルや社員寮の提供などご支援ください。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なお、宿泊先（ホテル・社宅・社員寮など）をご提供いただく場合、</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住所等ご記入をお願いいたします。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・社宅・社員寮などご提供いただく場合、必要となるものがありましたら</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ご連絡ください。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73</xdr:row>
      <xdr:rowOff>308264</xdr:rowOff>
    </xdr:from>
    <xdr:to>
      <xdr:col>27</xdr:col>
      <xdr:colOff>1838325</xdr:colOff>
      <xdr:row>81</xdr:row>
      <xdr:rowOff>308264</xdr:rowOff>
    </xdr:to>
    <xdr:sp macro="" textlink="">
      <xdr:nvSpPr>
        <xdr:cNvPr id="15" name="正方形/長方形 14"/>
        <xdr:cNvSpPr/>
      </xdr:nvSpPr>
      <xdr:spPr>
        <a:xfrm>
          <a:off x="9029700" y="21320414"/>
          <a:ext cx="4714875" cy="3076575"/>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ご連絡事項についてご記入をお願いいたします。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・研修初日はスーツを着用いたします。初日以降の服装につきましては、</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別途ご指示をお願いいたします。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・作業着など貸与いただける場合、受入書のご提出と併せてサイズ表など</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お送りください。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・宿泊はホテルや社員寮の提供などご支援ください。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なお、社宅・社員寮など貴社施設をご提供いただく場合でも住所等ご記入を</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お願いいたします。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87</xdr:row>
      <xdr:rowOff>0</xdr:rowOff>
    </xdr:from>
    <xdr:to>
      <xdr:col>27</xdr:col>
      <xdr:colOff>1838325</xdr:colOff>
      <xdr:row>97</xdr:row>
      <xdr:rowOff>345723</xdr:rowOff>
    </xdr:to>
    <xdr:sp macro="" textlink="">
      <xdr:nvSpPr>
        <xdr:cNvPr id="16" name="正方形/長方形 15"/>
        <xdr:cNvSpPr/>
      </xdr:nvSpPr>
      <xdr:spPr>
        <a:xfrm>
          <a:off x="8981722" y="26394833"/>
          <a:ext cx="4709936" cy="3584223"/>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確認事項ついてご記入をお願いいたします。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未確定・検討中の内容につきましては確定次第ご連絡をお願いいたします。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・確認事項は本学事務担当者または受入学生確定後、</a:t>
          </a:r>
          <a:r>
            <a:rPr kumimoji="1" lang="en-US" altLang="ja-JP" sz="1050" b="0">
              <a:solidFill>
                <a:schemeClr val="tx1"/>
              </a:solidFill>
              <a:latin typeface="ＭＳ Ｐゴシック" panose="020B0600070205080204" pitchFamily="50" charset="-128"/>
              <a:ea typeface="ＭＳ Ｐゴシック" panose="020B0600070205080204" pitchFamily="50" charset="-128"/>
            </a:rPr>
            <a:t>KIT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学生に提供する</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情報となります。受入れが近くなりましたら再度ご確認させていただきます。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・ホテル宿泊の場合にはチェックイン時の予約名などお教えください。</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なお、チェックイン時立て替え払いが発生する場合はあらかじめご連絡ください。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・赴任移動時や通勤時の緊急連絡先についてお教えください。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学生より連絡させる場合があります。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・学生に持参させるものなど詳細なご指示がありましたら左記または</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上記</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持ち物</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欄にご記入ください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・取り組みホームページに貴社名、活動写真、スケジュールなどを掲載させて</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いただく可能性がございます。掲載不可の場合は、その旨ご記入ください。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なお、スケジュールは学生への情報提供のため、配布用としてはご用意</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いただきますようお願いいたします。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51955</xdr:colOff>
      <xdr:row>3</xdr:row>
      <xdr:rowOff>8659</xdr:rowOff>
    </xdr:from>
    <xdr:to>
      <xdr:col>27</xdr:col>
      <xdr:colOff>1890280</xdr:colOff>
      <xdr:row>12</xdr:row>
      <xdr:rowOff>8659</xdr:rowOff>
    </xdr:to>
    <xdr:sp macro="" textlink="">
      <xdr:nvSpPr>
        <xdr:cNvPr id="2" name="正方形/長方形 1"/>
        <xdr:cNvSpPr/>
      </xdr:nvSpPr>
      <xdr:spPr>
        <a:xfrm>
          <a:off x="9005455" y="840509"/>
          <a:ext cx="4708525" cy="2387600"/>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貴社企業情報についてご記入をお願いします。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・研修地住所が２カ所以上ある場合はその旨ご連絡ください。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23</xdr:row>
      <xdr:rowOff>314324</xdr:rowOff>
    </xdr:from>
    <xdr:to>
      <xdr:col>27</xdr:col>
      <xdr:colOff>1838325</xdr:colOff>
      <xdr:row>41</xdr:row>
      <xdr:rowOff>771525</xdr:rowOff>
    </xdr:to>
    <xdr:sp macro="" textlink="">
      <xdr:nvSpPr>
        <xdr:cNvPr id="3" name="正方形/長方形 2"/>
        <xdr:cNvSpPr/>
      </xdr:nvSpPr>
      <xdr:spPr>
        <a:xfrm>
          <a:off x="8953500" y="5819774"/>
          <a:ext cx="4708525" cy="5067301"/>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インターンシップ（就業体験）の内容について現在わかる範囲で</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ご記入をお願いいたします。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・研修日程は左記２つのグループがあります。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対応可能な受入期間を選択してください。なお、両日程どちらでも対応可能</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な場合は両方選択してください。後日、お打合せさせていただきます。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・研修日数、研修時間は</a:t>
          </a:r>
          <a:r>
            <a:rPr kumimoji="1" lang="en-US" altLang="ja-JP" sz="1050" b="0">
              <a:solidFill>
                <a:schemeClr val="tx1"/>
              </a:solidFill>
              <a:latin typeface="ＭＳ Ｐゴシック" panose="020B0600070205080204" pitchFamily="50" charset="-128"/>
              <a:ea typeface="ＭＳ Ｐゴシック" panose="020B0600070205080204" pitchFamily="50" charset="-128"/>
            </a:rPr>
            <a:t>5</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日間・</a:t>
          </a:r>
          <a:r>
            <a:rPr kumimoji="1" lang="en-US" altLang="ja-JP" sz="1050" b="0">
              <a:solidFill>
                <a:schemeClr val="tx1"/>
              </a:solidFill>
              <a:latin typeface="ＭＳ Ｐゴシック" panose="020B0600070205080204" pitchFamily="50" charset="-128"/>
              <a:ea typeface="ＭＳ Ｐゴシック" panose="020B0600070205080204" pitchFamily="50" charset="-128"/>
            </a:rPr>
            <a:t>30</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時間以上を目安としております。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・研修課題・テーマをご記入ください。検討中の場合は仮題をご記入ください。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・研修内容に関して学生へ事前に案内が必要な補足事項などございましたら</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詳細記入欄</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にご記入ください。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・事前に知ったほうが良いキーワード・用語など、ございましたらご記入ください。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48</xdr:row>
      <xdr:rowOff>0</xdr:rowOff>
    </xdr:from>
    <xdr:to>
      <xdr:col>29</xdr:col>
      <xdr:colOff>245722</xdr:colOff>
      <xdr:row>55</xdr:row>
      <xdr:rowOff>226697</xdr:rowOff>
    </xdr:to>
    <xdr:grpSp>
      <xdr:nvGrpSpPr>
        <xdr:cNvPr id="4" name="グループ化 3"/>
        <xdr:cNvGrpSpPr/>
      </xdr:nvGrpSpPr>
      <xdr:grpSpPr>
        <a:xfrm>
          <a:off x="8981722" y="12495389"/>
          <a:ext cx="5791389" cy="2258697"/>
          <a:chOff x="9029700" y="12401550"/>
          <a:chExt cx="5798797" cy="2226947"/>
        </a:xfrm>
      </xdr:grpSpPr>
      <xdr:sp macro="" textlink="">
        <xdr:nvSpPr>
          <xdr:cNvPr id="5" name="正方形/長方形 4"/>
          <xdr:cNvSpPr/>
        </xdr:nvSpPr>
        <xdr:spPr>
          <a:xfrm>
            <a:off x="9029700" y="12401550"/>
            <a:ext cx="3028950" cy="2226947"/>
          </a:xfrm>
          <a:prstGeom prst="rect">
            <a:avLst/>
          </a:prstGeom>
          <a:solidFill>
            <a:schemeClr val="bg1">
              <a:lumMod val="95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金沢工業大学（</a:t>
            </a:r>
            <a:r>
              <a:rPr kumimoji="1" lang="en-US" altLang="ja-JP" sz="1000" b="1">
                <a:solidFill>
                  <a:schemeClr val="tx1"/>
                </a:solidFill>
                <a:latin typeface="ＭＳ Ｐゴシック" panose="020B0600070205080204" pitchFamily="50" charset="-128"/>
                <a:ea typeface="ＭＳ Ｐゴシック" panose="020B0600070205080204" pitchFamily="50" charset="-128"/>
              </a:rPr>
              <a:t>KIT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）の学科</a:t>
            </a:r>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＜工学部＞　　　　　　　　　＜情報フロンティア学部＞</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機械工学科　　　　　　　● メディア情報学科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航空システム工学科　 ● 経営情報学科　</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ロボティクス学科　　　　● 心理科学科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電気電子工学科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情報工学科　　　　　　　＜建築学部＞</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環境土木工学科　　　　● 建築学科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chemeClr val="tx1"/>
                </a:solidFill>
                <a:latin typeface="ＭＳ Ｐゴシック" panose="020B0600070205080204" pitchFamily="50" charset="-128"/>
                <a:ea typeface="ＭＳ Ｐゴシック" panose="020B0600070205080204" pitchFamily="50" charset="-128"/>
              </a:rPr>
              <a:t>　　　　　　　　　　　　　　　　 ＜バイオ・化学部＞</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 応用化学科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 応用バイオ学科</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a:t>
            </a:r>
          </a:p>
        </xdr:txBody>
      </xdr:sp>
      <xdr:sp macro="" textlink="">
        <xdr:nvSpPr>
          <xdr:cNvPr id="6" name="正方形/長方形 5"/>
          <xdr:cNvSpPr/>
        </xdr:nvSpPr>
        <xdr:spPr>
          <a:xfrm>
            <a:off x="12123000" y="12401551"/>
            <a:ext cx="2705497" cy="1912621"/>
          </a:xfrm>
          <a:prstGeom prst="rect">
            <a:avLst/>
          </a:prstGeom>
          <a:solidFill>
            <a:schemeClr val="bg1">
              <a:lumMod val="95000"/>
            </a:schemeClr>
          </a:solidFill>
          <a:ln w="2540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越日工業大学（</a:t>
            </a:r>
            <a:r>
              <a:rPr kumimoji="1" lang="en-US" altLang="ja-JP" sz="1000" b="1">
                <a:solidFill>
                  <a:schemeClr val="tx1"/>
                </a:solidFill>
                <a:latin typeface="ＭＳ Ｐゴシック" panose="020B0600070205080204" pitchFamily="50" charset="-128"/>
                <a:ea typeface="ＭＳ Ｐゴシック" panose="020B0600070205080204" pitchFamily="50" charset="-128"/>
              </a:rPr>
              <a:t>VJIT</a:t>
            </a:r>
            <a:r>
              <a:rPr kumimoji="1" lang="ja-JP" altLang="en-US" sz="1000" b="1">
                <a:solidFill>
                  <a:schemeClr val="tx1"/>
                </a:solidFill>
                <a:latin typeface="ＭＳ Ｐゴシック" panose="020B0600070205080204" pitchFamily="50" charset="-128"/>
                <a:ea typeface="ＭＳ Ｐゴシック" panose="020B0600070205080204" pitchFamily="50" charset="-128"/>
              </a:rPr>
              <a:t>）の学科</a:t>
            </a:r>
            <a:r>
              <a:rPr kumimoji="1" lang="en-US" altLang="ja-JP" sz="1000" b="1">
                <a:solidFill>
                  <a:schemeClr val="tx1"/>
                </a:solidFill>
                <a:latin typeface="ＭＳ Ｐゴシック" panose="020B0600070205080204" pitchFamily="50" charset="-128"/>
                <a:ea typeface="ＭＳ Ｐゴシック" panose="020B0600070205080204" pitchFamily="50" charset="-128"/>
              </a:rPr>
              <a:t>】</a:t>
            </a: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情報技術　　　　　●機械工学</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●自動車工学　　　 ●電子機械工学</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●電気電子工学　　●自動制御工学</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●土木工学　　　　　●食品工学</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●会計学　　　　　　 ●生命工学</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●経営学　　　　　　 ●財務・銀行経営学</a:t>
            </a:r>
            <a:br>
              <a:rPr kumimoji="1" lang="ja-JP" altLang="en-US" sz="1000">
                <a:solidFill>
                  <a:schemeClr val="tx1"/>
                </a:solidFill>
                <a:latin typeface="ＭＳ Ｐゴシック" panose="020B0600070205080204" pitchFamily="50" charset="-128"/>
                <a:ea typeface="ＭＳ Ｐゴシック" panose="020B0600070205080204" pitchFamily="50" charset="-128"/>
              </a:rPr>
            </a:br>
            <a:r>
              <a:rPr kumimoji="1" lang="ja-JP" altLang="en-US" sz="1000">
                <a:solidFill>
                  <a:schemeClr val="tx1"/>
                </a:solidFill>
                <a:latin typeface="ＭＳ Ｐゴシック" panose="020B0600070205080204" pitchFamily="50" charset="-128"/>
                <a:ea typeface="ＭＳ Ｐゴシック" panose="020B0600070205080204" pitchFamily="50" charset="-128"/>
              </a:rPr>
              <a:t>●マーケティング　  ●法律学</a:t>
            </a:r>
            <a:br>
              <a:rPr kumimoji="1" lang="ja-JP" altLang="en-US" sz="1000">
                <a:solidFill>
                  <a:schemeClr val="tx1"/>
                </a:solidFill>
                <a:latin typeface="ＭＳ Ｐゴシック" panose="020B0600070205080204" pitchFamily="50" charset="-128"/>
                <a:ea typeface="ＭＳ Ｐゴシック" panose="020B0600070205080204" pitchFamily="50" charset="-128"/>
              </a:rPr>
            </a:br>
            <a:r>
              <a:rPr kumimoji="1" lang="ja-JP" altLang="en-US" sz="1000">
                <a:solidFill>
                  <a:schemeClr val="tx1"/>
                </a:solidFill>
                <a:latin typeface="ＭＳ Ｐゴシック" panose="020B0600070205080204" pitchFamily="50" charset="-128"/>
                <a:ea typeface="ＭＳ Ｐゴシック" panose="020B0600070205080204" pitchFamily="50" charset="-128"/>
              </a:rPr>
              <a:t>●旅行・観光学      ●接客管理</a:t>
            </a: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●レストラン管理　　</a:t>
            </a:r>
            <a:br>
              <a:rPr kumimoji="1" lang="ja-JP" altLang="en-US" sz="1000">
                <a:solidFill>
                  <a:schemeClr val="tx1"/>
                </a:solidFill>
                <a:latin typeface="ＭＳ Ｐゴシック" panose="020B0600070205080204" pitchFamily="50" charset="-128"/>
                <a:ea typeface="ＭＳ Ｐゴシック" panose="020B0600070205080204" pitchFamily="50" charset="-128"/>
              </a:rPr>
            </a:br>
            <a:r>
              <a:rPr kumimoji="1" lang="ja-JP" altLang="en-US" sz="1000">
                <a:solidFill>
                  <a:schemeClr val="tx1"/>
                </a:solidFill>
                <a:latin typeface="ＭＳ Ｐゴシック" panose="020B0600070205080204" pitchFamily="50" charset="-128"/>
                <a:ea typeface="ＭＳ Ｐゴシック" panose="020B0600070205080204" pitchFamily="50" charset="-128"/>
              </a:rPr>
              <a:t>●マルチメディアコミュニケーション</a:t>
            </a:r>
          </a:p>
        </xdr:txBody>
      </xdr:sp>
    </xdr:grpSp>
    <xdr:clientData/>
  </xdr:twoCellAnchor>
  <xdr:twoCellAnchor>
    <xdr:from>
      <xdr:col>24</xdr:col>
      <xdr:colOff>0</xdr:colOff>
      <xdr:row>55</xdr:row>
      <xdr:rowOff>352777</xdr:rowOff>
    </xdr:from>
    <xdr:to>
      <xdr:col>27</xdr:col>
      <xdr:colOff>1838325</xdr:colOff>
      <xdr:row>72</xdr:row>
      <xdr:rowOff>945444</xdr:rowOff>
    </xdr:to>
    <xdr:sp macro="" textlink="">
      <xdr:nvSpPr>
        <xdr:cNvPr id="7" name="正方形/長方形 6"/>
        <xdr:cNvSpPr/>
      </xdr:nvSpPr>
      <xdr:spPr>
        <a:xfrm>
          <a:off x="8953500" y="14913327"/>
          <a:ext cx="4708525" cy="6256867"/>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ご支援の内容について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p>
        <a:p>
          <a:pPr algn="l"/>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・赴任移動費は県外など遠方移動に発生する費用となります。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主に石川県の</a:t>
          </a:r>
          <a:r>
            <a:rPr kumimoji="1" lang="en-US" altLang="ja-JP" sz="1050" b="0">
              <a:solidFill>
                <a:schemeClr val="tx1"/>
              </a:solidFill>
              <a:latin typeface="ＭＳ Ｐゴシック" panose="020B0600070205080204" pitchFamily="50" charset="-128"/>
              <a:ea typeface="ＭＳ Ｐゴシック" panose="020B0600070205080204" pitchFamily="50" charset="-128"/>
            </a:rPr>
            <a:t>JR</a:t>
          </a:r>
          <a:r>
            <a:rPr kumimoji="1" lang="ja-JP" altLang="en-US" sz="1050" b="0">
              <a:solidFill>
                <a:schemeClr val="tx1"/>
              </a:solidFill>
              <a:latin typeface="ＭＳ Ｐゴシック" panose="020B0600070205080204" pitchFamily="50" charset="-128"/>
              <a:ea typeface="ＭＳ Ｐゴシック" panose="020B0600070205080204" pitchFamily="50" charset="-128"/>
            </a:rPr>
            <a:t>金沢駅から貴社研修先最寄り駅または宿泊先最寄り駅の</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往復移動費についてご支援をお願いいたします。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・通勤費は宿泊先から貴社研修先までの費用となります。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学生へ費用を授受する方法（現金支払い等）、タイミングなど</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備考欄</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に</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・宿泊はホテルや社員寮の提供などご支援ください。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なお、宿泊先（ホテル・社宅・社員寮など）をご提供いただく場合、</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住所等ご記入をお願いいたします。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・社宅・社員寮などご提供いただく場合、必要となるものがありましたら</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ご連絡ください。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73</xdr:row>
      <xdr:rowOff>308264</xdr:rowOff>
    </xdr:from>
    <xdr:to>
      <xdr:col>27</xdr:col>
      <xdr:colOff>1838325</xdr:colOff>
      <xdr:row>81</xdr:row>
      <xdr:rowOff>308264</xdr:rowOff>
    </xdr:to>
    <xdr:sp macro="" textlink="">
      <xdr:nvSpPr>
        <xdr:cNvPr id="8" name="正方形/長方形 7"/>
        <xdr:cNvSpPr/>
      </xdr:nvSpPr>
      <xdr:spPr>
        <a:xfrm>
          <a:off x="8953500" y="21549014"/>
          <a:ext cx="4708525" cy="3111500"/>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ご連絡事項についてご記入をお願いいたします。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・研修初日はスーツを着用いたします。初日以降の服装につきましては、</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別途ご指示をお願いいたします。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・作業着など貸与いただける場合、受入書のご提出と併せてサイズ表など</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お送りください。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・宿泊はホテルや社員寮の提供などご支援ください。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なお、社宅・社員寮など貴社施設をご提供いただく場合でも住所等ご記入を</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お願いいたします。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87</xdr:row>
      <xdr:rowOff>0</xdr:rowOff>
    </xdr:from>
    <xdr:to>
      <xdr:col>27</xdr:col>
      <xdr:colOff>1838325</xdr:colOff>
      <xdr:row>97</xdr:row>
      <xdr:rowOff>345723</xdr:rowOff>
    </xdr:to>
    <xdr:sp macro="" textlink="">
      <xdr:nvSpPr>
        <xdr:cNvPr id="9" name="正方形/長方形 8"/>
        <xdr:cNvSpPr/>
      </xdr:nvSpPr>
      <xdr:spPr>
        <a:xfrm>
          <a:off x="8953500" y="26447750"/>
          <a:ext cx="4708525" cy="3774723"/>
        </a:xfrm>
        <a:prstGeom prst="rect">
          <a:avLst/>
        </a:prstGeom>
        <a:solidFill>
          <a:schemeClr val="bg1">
            <a:lumMod val="95000"/>
          </a:schemeClr>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確認事項ついてご記入をお願いいたします。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chemeClr val="tx1"/>
              </a:solidFill>
              <a:latin typeface="ＭＳ Ｐゴシック" panose="020B0600070205080204" pitchFamily="50" charset="-128"/>
              <a:ea typeface="ＭＳ Ｐゴシック" panose="020B0600070205080204" pitchFamily="50" charset="-128"/>
            </a:rPr>
            <a:t>　　未確定・検討中の内容につきましては確定次第ご連絡をお願いいたします。</a:t>
          </a:r>
          <a:endParaRPr kumimoji="1" lang="en-US" altLang="ja-JP" sz="105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・確認事項は本学事務担当者または受入学生確定後、</a:t>
          </a:r>
          <a:r>
            <a:rPr kumimoji="1" lang="en-US" altLang="ja-JP" sz="1050" b="0">
              <a:solidFill>
                <a:schemeClr val="tx1"/>
              </a:solidFill>
              <a:latin typeface="ＭＳ Ｐゴシック" panose="020B0600070205080204" pitchFamily="50" charset="-128"/>
              <a:ea typeface="ＭＳ Ｐゴシック" panose="020B0600070205080204" pitchFamily="50" charset="-128"/>
            </a:rPr>
            <a:t>KIT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学生に提供する</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情報となります。受入れが近くなりましたら再度ご確認させていただきます。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・ホテル宿泊の場合にはチェックイン時の予約名などお教えください。</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なお、チェックイン時立て替え払いが発生する場合はあらかじめご連絡ください。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・赴任移動時や通勤時の緊急連絡先についてお教えください。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学生より連絡させる場合があります。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・学生に持参させるものなど詳細なご指示がありましたら左記または</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上記</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持ち物</a:t>
          </a:r>
          <a:r>
            <a:rPr kumimoji="1" lang="en-US" altLang="ja-JP" sz="1050" b="0">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欄にご記入ください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・取り組みホームページに貴社名、活動写真、スケジュールなどを掲載させて</a:t>
          </a:r>
          <a:r>
            <a:rPr kumimoji="1" lang="en-US" altLang="ja-JP" sz="1050" b="0">
              <a:solidFill>
                <a:schemeClr val="tx1"/>
              </a:solidFill>
              <a:latin typeface="ＭＳ Ｐゴシック" panose="020B0600070205080204" pitchFamily="50" charset="-128"/>
              <a:ea typeface="ＭＳ Ｐゴシック" panose="020B0600070205080204" pitchFamily="50" charset="-128"/>
            </a:rPr>
            <a:t/>
          </a:r>
          <a:br>
            <a:rPr kumimoji="1" lang="en-US" altLang="ja-JP" sz="1050" b="0">
              <a:solidFill>
                <a:schemeClr val="tx1"/>
              </a:solidFill>
              <a:latin typeface="ＭＳ Ｐゴシック" panose="020B0600070205080204" pitchFamily="50" charset="-128"/>
              <a:ea typeface="ＭＳ Ｐゴシック" panose="020B0600070205080204" pitchFamily="50" charset="-128"/>
            </a:rPr>
          </a:br>
          <a:r>
            <a:rPr kumimoji="1" lang="ja-JP" altLang="en-US" sz="1050" b="0">
              <a:solidFill>
                <a:schemeClr val="tx1"/>
              </a:solidFill>
              <a:latin typeface="ＭＳ Ｐゴシック" panose="020B0600070205080204" pitchFamily="50" charset="-128"/>
              <a:ea typeface="ＭＳ Ｐゴシック" panose="020B0600070205080204" pitchFamily="50" charset="-128"/>
            </a:rPr>
            <a:t>　　いただく可能性がございます。掲載不可の場合は、その旨ご記入ください。</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なお、スケジュールは学生への情報提供のため、配布用としてはご用意</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b="0">
              <a:solidFill>
                <a:schemeClr val="tx1"/>
              </a:solidFill>
              <a:latin typeface="ＭＳ Ｐゴシック" panose="020B0600070205080204" pitchFamily="50" charset="-128"/>
              <a:ea typeface="ＭＳ Ｐゴシック" panose="020B0600070205080204" pitchFamily="50" charset="-128"/>
            </a:rPr>
            <a:t>　　いただきますようお願いいたします。　</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DV155"/>
  <sheetViews>
    <sheetView showGridLines="0" view="pageBreakPreview" zoomScale="90" zoomScaleNormal="100" zoomScaleSheetLayoutView="90" zoomScalePageLayoutView="55" workbookViewId="0">
      <selection activeCell="F4" sqref="F4:W4"/>
    </sheetView>
  </sheetViews>
  <sheetFormatPr defaultColWidth="9" defaultRowHeight="13" x14ac:dyDescent="0.55000000000000004"/>
  <cols>
    <col min="1" max="1" width="2.58203125" style="6" customWidth="1"/>
    <col min="2" max="5" width="4.58203125" style="6" customWidth="1"/>
    <col min="6" max="25" width="5.08203125" style="6" customWidth="1"/>
    <col min="26" max="26" width="2.58203125" style="6" customWidth="1"/>
    <col min="27" max="28" width="30" style="88" customWidth="1"/>
    <col min="29" max="45" width="5.08203125" style="88" customWidth="1"/>
    <col min="46" max="127" width="20.58203125" style="6" customWidth="1"/>
    <col min="128" max="16384" width="9" style="6"/>
  </cols>
  <sheetData>
    <row r="1" spans="2:126" ht="25" customHeight="1" x14ac:dyDescent="0.55000000000000004">
      <c r="B1" s="150"/>
      <c r="C1" s="150"/>
      <c r="D1" s="150"/>
      <c r="E1" s="150" t="s">
        <v>463</v>
      </c>
      <c r="F1" s="150"/>
      <c r="G1" s="150"/>
      <c r="H1" s="150"/>
      <c r="I1" s="150"/>
      <c r="J1" s="150"/>
      <c r="K1" s="150"/>
      <c r="L1" s="150"/>
      <c r="M1" s="150"/>
      <c r="N1" s="150"/>
      <c r="O1" s="150"/>
      <c r="P1" s="150"/>
      <c r="Q1" s="150"/>
      <c r="R1" s="150"/>
      <c r="S1" s="150"/>
      <c r="T1" s="150"/>
      <c r="U1" s="150"/>
      <c r="V1" s="150"/>
      <c r="W1" s="150"/>
      <c r="X1" s="146" t="s">
        <v>462</v>
      </c>
      <c r="Y1" s="147">
        <v>0</v>
      </c>
      <c r="AA1" s="88" t="str">
        <f>X1&amp;Y1</f>
        <v>Feb_0</v>
      </c>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t="s">
        <v>328</v>
      </c>
      <c r="DH1" s="83"/>
      <c r="DI1" s="83"/>
      <c r="DJ1" s="83"/>
      <c r="DK1" s="83"/>
      <c r="DL1" s="83"/>
      <c r="DM1" s="83"/>
      <c r="DN1" s="83" t="s">
        <v>330</v>
      </c>
      <c r="DO1" s="83"/>
      <c r="DP1" s="83"/>
      <c r="DQ1" s="83"/>
      <c r="DR1" s="83" t="s">
        <v>331</v>
      </c>
      <c r="DS1" s="83"/>
      <c r="DT1" s="83"/>
      <c r="DU1" s="83"/>
      <c r="DV1" s="83"/>
    </row>
    <row r="2" spans="2:126" ht="18.75" customHeight="1" thickBot="1" x14ac:dyDescent="0.25">
      <c r="P2" s="380" t="s">
        <v>7</v>
      </c>
      <c r="Q2" s="380"/>
      <c r="R2" s="26">
        <v>2019</v>
      </c>
      <c r="S2" s="7" t="s">
        <v>6</v>
      </c>
      <c r="T2" s="27">
        <v>10</v>
      </c>
      <c r="U2" s="7" t="s">
        <v>5</v>
      </c>
      <c r="V2" s="27">
        <v>15</v>
      </c>
      <c r="W2" s="7" t="s">
        <v>4</v>
      </c>
      <c r="AA2" s="89">
        <f>DATE(R2,T2,V2)</f>
        <v>43753</v>
      </c>
      <c r="AB2" s="89"/>
      <c r="AC2" s="88">
        <f>COUNTA(R2)</f>
        <v>1</v>
      </c>
      <c r="AD2" s="88">
        <f>COUNTA(T2)</f>
        <v>1</v>
      </c>
      <c r="AE2" s="88">
        <f>COUNTA(V2)</f>
        <v>1</v>
      </c>
      <c r="AF2" s="90">
        <f>SUM(AC2:AE2)</f>
        <v>3</v>
      </c>
      <c r="AT2" s="83" t="s">
        <v>339</v>
      </c>
      <c r="AU2" s="83"/>
      <c r="AV2" s="83"/>
      <c r="AW2" s="83"/>
      <c r="AX2" s="83"/>
      <c r="AY2" s="83"/>
      <c r="AZ2" s="83"/>
      <c r="BA2" s="83"/>
      <c r="BB2" s="83"/>
      <c r="BC2" s="83"/>
      <c r="BD2" s="83"/>
      <c r="BE2" s="83"/>
      <c r="BF2" s="83" t="s">
        <v>337</v>
      </c>
      <c r="BG2" s="83" t="s">
        <v>338</v>
      </c>
      <c r="BH2" s="83"/>
      <c r="BI2" s="83"/>
      <c r="BJ2" s="83"/>
      <c r="BK2" s="83"/>
      <c r="BL2" s="83"/>
      <c r="BM2" s="83"/>
      <c r="BN2" s="83"/>
      <c r="BO2" s="83"/>
      <c r="BP2" s="83"/>
      <c r="BQ2" s="83"/>
      <c r="BR2" s="83"/>
      <c r="BS2" s="83" t="s">
        <v>253</v>
      </c>
      <c r="BT2" s="83"/>
      <c r="BU2" s="83"/>
      <c r="BV2" s="83"/>
      <c r="BW2" s="83"/>
      <c r="BX2" s="83"/>
      <c r="BY2" s="83"/>
      <c r="BZ2" s="83"/>
      <c r="CA2" s="83" t="s">
        <v>254</v>
      </c>
      <c r="CB2" s="83"/>
      <c r="CC2" s="83"/>
      <c r="CD2" s="83"/>
      <c r="CE2" s="83"/>
      <c r="CF2" s="83"/>
      <c r="CG2" s="83"/>
      <c r="CH2" s="83"/>
      <c r="CI2" s="83" t="s">
        <v>255</v>
      </c>
      <c r="CJ2" s="83"/>
      <c r="CK2" s="83"/>
      <c r="CL2" s="83"/>
      <c r="CM2" s="83"/>
      <c r="CN2" s="83"/>
      <c r="CO2" s="83" t="s">
        <v>256</v>
      </c>
      <c r="CP2" s="83"/>
      <c r="CQ2" s="83"/>
      <c r="CR2" s="83"/>
      <c r="CS2" s="83"/>
      <c r="CT2" s="83" t="s">
        <v>325</v>
      </c>
      <c r="CU2" s="83"/>
      <c r="CV2" s="83"/>
      <c r="CW2" s="83"/>
      <c r="CX2" s="83"/>
      <c r="CY2" s="83"/>
      <c r="CZ2" s="83"/>
      <c r="DA2" s="83"/>
      <c r="DB2" s="83"/>
      <c r="DC2" s="83"/>
      <c r="DD2" s="83"/>
      <c r="DE2" s="83"/>
      <c r="DF2" s="83"/>
      <c r="DG2" s="83" t="s">
        <v>313</v>
      </c>
      <c r="DH2" s="83"/>
      <c r="DI2" s="83"/>
      <c r="DJ2" s="83"/>
      <c r="DK2" s="83"/>
      <c r="DL2" s="83"/>
      <c r="DM2" s="83"/>
      <c r="DN2" s="83" t="s">
        <v>313</v>
      </c>
      <c r="DO2" s="83"/>
      <c r="DP2" s="83"/>
      <c r="DQ2" s="83"/>
      <c r="DR2" s="83" t="s">
        <v>313</v>
      </c>
      <c r="DS2" s="83"/>
      <c r="DT2" s="83"/>
      <c r="DU2" s="83"/>
      <c r="DV2" s="83"/>
    </row>
    <row r="3" spans="2:126" ht="22" customHeight="1" thickBot="1" x14ac:dyDescent="0.3">
      <c r="B3" s="51" t="s">
        <v>345</v>
      </c>
      <c r="AT3" s="83" t="s">
        <v>314</v>
      </c>
      <c r="AU3" s="83" t="s">
        <v>315</v>
      </c>
      <c r="AV3" s="83" t="s">
        <v>316</v>
      </c>
      <c r="AW3" s="83" t="s">
        <v>266</v>
      </c>
      <c r="AX3" s="83" t="s">
        <v>267</v>
      </c>
      <c r="AY3" s="83" t="s">
        <v>268</v>
      </c>
      <c r="AZ3" s="83" t="s">
        <v>317</v>
      </c>
      <c r="BA3" s="83" t="s">
        <v>269</v>
      </c>
      <c r="BB3" s="83" t="s">
        <v>270</v>
      </c>
      <c r="BC3" s="83" t="s">
        <v>271</v>
      </c>
      <c r="BD3" s="83" t="s">
        <v>272</v>
      </c>
      <c r="BE3" s="83" t="s">
        <v>273</v>
      </c>
      <c r="BF3" s="83" t="s">
        <v>274</v>
      </c>
      <c r="BG3" s="83" t="s">
        <v>274</v>
      </c>
      <c r="BH3" s="83" t="s">
        <v>275</v>
      </c>
      <c r="BI3" s="83" t="s">
        <v>276</v>
      </c>
      <c r="BJ3" s="83" t="s">
        <v>277</v>
      </c>
      <c r="BK3" s="83" t="s">
        <v>324</v>
      </c>
      <c r="BL3" s="83" t="s">
        <v>278</v>
      </c>
      <c r="BM3" s="83" t="s">
        <v>279</v>
      </c>
      <c r="BN3" s="83"/>
      <c r="BO3" s="83" t="s">
        <v>272</v>
      </c>
      <c r="BP3" s="83" t="s">
        <v>280</v>
      </c>
      <c r="BQ3" s="83" t="s">
        <v>281</v>
      </c>
      <c r="BR3" s="83" t="s">
        <v>318</v>
      </c>
      <c r="BS3" s="83" t="s">
        <v>282</v>
      </c>
      <c r="BT3" s="83" t="s">
        <v>283</v>
      </c>
      <c r="BU3" s="83" t="s">
        <v>284</v>
      </c>
      <c r="BV3" s="83" t="s">
        <v>285</v>
      </c>
      <c r="BW3" s="83" t="s">
        <v>286</v>
      </c>
      <c r="BX3" s="83" t="s">
        <v>287</v>
      </c>
      <c r="BY3" s="83" t="s">
        <v>319</v>
      </c>
      <c r="BZ3" s="83" t="s">
        <v>288</v>
      </c>
      <c r="CA3" s="83" t="s">
        <v>289</v>
      </c>
      <c r="CB3" s="83" t="s">
        <v>283</v>
      </c>
      <c r="CC3" s="83" t="s">
        <v>284</v>
      </c>
      <c r="CD3" s="83" t="s">
        <v>285</v>
      </c>
      <c r="CE3" s="83" t="s">
        <v>286</v>
      </c>
      <c r="CF3" s="83" t="s">
        <v>287</v>
      </c>
      <c r="CG3" s="83" t="s">
        <v>290</v>
      </c>
      <c r="CH3" s="83" t="s">
        <v>291</v>
      </c>
      <c r="CI3" s="83" t="s">
        <v>292</v>
      </c>
      <c r="CJ3" s="83" t="s">
        <v>293</v>
      </c>
      <c r="CK3" s="83" t="s">
        <v>320</v>
      </c>
      <c r="CL3" s="83" t="s">
        <v>294</v>
      </c>
      <c r="CM3" s="83" t="s">
        <v>295</v>
      </c>
      <c r="CN3" s="83" t="s">
        <v>296</v>
      </c>
      <c r="CO3" s="83" t="s">
        <v>297</v>
      </c>
      <c r="CP3" s="83" t="s">
        <v>298</v>
      </c>
      <c r="CQ3" s="83" t="s">
        <v>265</v>
      </c>
      <c r="CR3" s="83" t="s">
        <v>299</v>
      </c>
      <c r="CS3" s="83" t="s">
        <v>300</v>
      </c>
      <c r="CT3" s="83" t="s">
        <v>257</v>
      </c>
      <c r="CU3" s="83" t="s">
        <v>258</v>
      </c>
      <c r="CV3" s="83" t="s">
        <v>259</v>
      </c>
      <c r="CW3" s="83" t="s">
        <v>260</v>
      </c>
      <c r="CX3" s="83" t="s">
        <v>261</v>
      </c>
      <c r="CY3" s="83" t="s">
        <v>262</v>
      </c>
      <c r="CZ3" s="83" t="s">
        <v>263</v>
      </c>
      <c r="DA3" s="83" t="s">
        <v>264</v>
      </c>
      <c r="DB3" s="83" t="s">
        <v>265</v>
      </c>
      <c r="DC3" s="83" t="s">
        <v>301</v>
      </c>
      <c r="DD3" s="83" t="s">
        <v>321</v>
      </c>
      <c r="DE3" s="83" t="s">
        <v>302</v>
      </c>
      <c r="DF3" s="83" t="s">
        <v>301</v>
      </c>
      <c r="DG3" s="83" t="s">
        <v>322</v>
      </c>
      <c r="DH3" s="83" t="s">
        <v>303</v>
      </c>
      <c r="DI3" s="83" t="s">
        <v>304</v>
      </c>
      <c r="DJ3" s="83" t="s">
        <v>305</v>
      </c>
      <c r="DK3" s="83" t="s">
        <v>306</v>
      </c>
      <c r="DL3" s="83" t="s">
        <v>307</v>
      </c>
      <c r="DM3" s="83" t="s">
        <v>308</v>
      </c>
      <c r="DN3" s="83" t="s">
        <v>322</v>
      </c>
      <c r="DO3" s="83" t="s">
        <v>303</v>
      </c>
      <c r="DP3" s="83" t="s">
        <v>309</v>
      </c>
      <c r="DQ3" s="83" t="s">
        <v>301</v>
      </c>
      <c r="DR3" s="83" t="s">
        <v>322</v>
      </c>
      <c r="DS3" s="83" t="s">
        <v>303</v>
      </c>
      <c r="DT3" s="83" t="s">
        <v>310</v>
      </c>
      <c r="DU3" s="83" t="s">
        <v>311</v>
      </c>
      <c r="DV3" s="83" t="s">
        <v>312</v>
      </c>
    </row>
    <row r="4" spans="2:126" ht="18" customHeight="1" thickTop="1" x14ac:dyDescent="0.55000000000000004">
      <c r="B4" s="399" t="s">
        <v>0</v>
      </c>
      <c r="C4" s="400"/>
      <c r="D4" s="400"/>
      <c r="E4" s="400"/>
      <c r="F4" s="401" t="s">
        <v>185</v>
      </c>
      <c r="G4" s="401"/>
      <c r="H4" s="401"/>
      <c r="I4" s="401"/>
      <c r="J4" s="401"/>
      <c r="K4" s="401"/>
      <c r="L4" s="401"/>
      <c r="M4" s="401"/>
      <c r="N4" s="401"/>
      <c r="O4" s="401"/>
      <c r="P4" s="401"/>
      <c r="Q4" s="401"/>
      <c r="R4" s="401"/>
      <c r="S4" s="401"/>
      <c r="T4" s="401"/>
      <c r="U4" s="401"/>
      <c r="V4" s="401"/>
      <c r="W4" s="402"/>
      <c r="AA4" s="88" t="str">
        <f>F4</f>
        <v>オオギガオカコウギョウカブシキカイシャ</v>
      </c>
      <c r="AT4" s="82" t="str">
        <f>U100&amp;V100&amp;W100</f>
        <v>19Aug_00</v>
      </c>
      <c r="AU4" s="84" t="str">
        <f>AA5</f>
        <v>扇が丘工業株式会社</v>
      </c>
      <c r="AV4" s="84" t="str">
        <f>AA9</f>
        <v>医療機器製造・販売、海外医療機器卸業</v>
      </c>
      <c r="AW4" s="84" t="str">
        <f>AB7</f>
        <v>石川県</v>
      </c>
      <c r="AX4" s="84"/>
      <c r="AY4" s="84"/>
      <c r="AZ4" s="84" t="str">
        <f>AA12</f>
        <v>http://www.kanazawa-it.ac.jp/kit-vjit/</v>
      </c>
      <c r="BA4" s="84" t="str">
        <f>H21</f>
        <v>工大　太郎</v>
      </c>
      <c r="BB4" s="84" t="str">
        <f>AB20</f>
        <v>総務部人事課</v>
      </c>
      <c r="BC4" s="84" t="str">
        <f>AB21</f>
        <v>課長</v>
      </c>
      <c r="BD4" s="84" t="str">
        <f>AA22</f>
        <v>921-0000</v>
      </c>
      <c r="BE4" s="84" t="str">
        <f>AB22</f>
        <v>石川県野々市市○○○○</v>
      </c>
      <c r="BF4" s="85">
        <f>AA2</f>
        <v>43753</v>
      </c>
      <c r="BG4" s="84"/>
      <c r="BH4" s="84"/>
      <c r="BI4" s="84"/>
      <c r="BJ4" s="84"/>
      <c r="BK4" s="86">
        <f>H50</f>
        <v>2</v>
      </c>
      <c r="BL4" s="84"/>
      <c r="BM4" s="84"/>
      <c r="BN4" s="84"/>
      <c r="BO4" s="84" t="str">
        <f>AA13</f>
        <v>921-8501</v>
      </c>
      <c r="BP4" s="84" t="str">
        <f>AA14</f>
        <v>【扇が丘工場】　石川県野々市市扇が丘7-1</v>
      </c>
      <c r="BQ4" s="84" t="str">
        <f>AB30</f>
        <v>8:30-17:00</v>
      </c>
      <c r="BR4" s="84" t="str">
        <f>F30</f>
        <v>業務改善におけるシステムの提案と製品製造体験</v>
      </c>
      <c r="BS4" s="84" t="str">
        <f>AH32</f>
        <v>●</v>
      </c>
      <c r="BT4" s="84" t="str">
        <f>AH33</f>
        <v/>
      </c>
      <c r="BU4" s="84" t="str">
        <f>AH34</f>
        <v>●</v>
      </c>
      <c r="BV4" s="84" t="str">
        <f>AH35</f>
        <v/>
      </c>
      <c r="BW4" s="84" t="str">
        <f>AH36</f>
        <v/>
      </c>
      <c r="BX4" s="84" t="str">
        <f>AH37</f>
        <v/>
      </c>
      <c r="BY4" s="84" t="str">
        <f>AH38</f>
        <v/>
      </c>
      <c r="BZ4" s="84" t="str">
        <f>AH39</f>
        <v>●</v>
      </c>
      <c r="CA4" s="84" t="str">
        <f>AI32</f>
        <v/>
      </c>
      <c r="CB4" s="84" t="str">
        <f>AI33</f>
        <v/>
      </c>
      <c r="CC4" s="84" t="str">
        <f>AI34</f>
        <v>●</v>
      </c>
      <c r="CD4" s="84" t="str">
        <f>AI35</f>
        <v/>
      </c>
      <c r="CE4" s="84" t="str">
        <f>AI36</f>
        <v/>
      </c>
      <c r="CF4" s="84" t="str">
        <f>AI37</f>
        <v/>
      </c>
      <c r="CG4" s="84" t="str">
        <f>AI38</f>
        <v/>
      </c>
      <c r="CH4" s="84" t="str">
        <f>AI39</f>
        <v/>
      </c>
      <c r="CI4" s="84" t="str">
        <f>AJ32</f>
        <v>●</v>
      </c>
      <c r="CJ4" s="84" t="str">
        <f>AJ33</f>
        <v>●</v>
      </c>
      <c r="CK4" s="84" t="str">
        <f>AJ34</f>
        <v>●</v>
      </c>
      <c r="CL4" s="84" t="str">
        <f>AJ35</f>
        <v/>
      </c>
      <c r="CM4" s="84" t="str">
        <f>AJ36</f>
        <v>●</v>
      </c>
      <c r="CN4" s="84" t="str">
        <f>AJ37</f>
        <v/>
      </c>
      <c r="CO4" s="84" t="str">
        <f>AJ38</f>
        <v>●</v>
      </c>
      <c r="CP4" s="84" t="str">
        <f>AJ39</f>
        <v>●</v>
      </c>
      <c r="CQ4" s="84" t="str">
        <f>AH40</f>
        <v>●</v>
      </c>
      <c r="CR4" s="84" t="str">
        <f>AA40</f>
        <v>金沢工業大学OBの社員との意見交換を予定</v>
      </c>
      <c r="CS4" s="84" t="str">
        <f>F42</f>
        <v>・研修では会社説明、業務改善の課題、課題の発表を予定しています。
・インターンシップに参加する前に弊社ホームページの会社概要、製品案内などを確認してください。
・研修期間中は日本語OSのパソコンを貸し出します。発表資料、スライドも日本語で作成していただきます。</v>
      </c>
      <c r="CT4" s="84" t="str">
        <f>AJ53</f>
        <v/>
      </c>
      <c r="CU4" s="84" t="str">
        <f t="shared" ref="CU4:CY4" si="0">AK53</f>
        <v>●</v>
      </c>
      <c r="CV4" s="84" t="str">
        <f t="shared" si="0"/>
        <v>●</v>
      </c>
      <c r="CW4" s="84" t="str">
        <f t="shared" si="0"/>
        <v>●</v>
      </c>
      <c r="CX4" s="84" t="str">
        <f t="shared" si="0"/>
        <v/>
      </c>
      <c r="CY4" s="84" t="str">
        <f t="shared" si="0"/>
        <v/>
      </c>
      <c r="CZ4" s="84" t="str">
        <f>AJ54</f>
        <v/>
      </c>
      <c r="DA4" s="84" t="str">
        <f t="shared" ref="DA4:DB4" si="1">AK54</f>
        <v/>
      </c>
      <c r="DB4" s="84" t="str">
        <f t="shared" si="1"/>
        <v>●</v>
      </c>
      <c r="DC4" s="84" t="str">
        <f>AA54</f>
        <v>弊社に興味のある学生は文系など他学系でも受入れ可</v>
      </c>
      <c r="DD4" s="84" t="str">
        <f>AI76</f>
        <v>●</v>
      </c>
      <c r="DE4" s="84" t="str">
        <f>AJ76</f>
        <v>●</v>
      </c>
      <c r="DF4" s="84" t="str">
        <f>AA78</f>
        <v>・研修初日はスーツ（ネクタイ着用）でおこしください。
・作業着、作業ズボン、安全靴を貸与します。二日目以降に着用してください。
・作業着、作業ズボン、安全靴のサイズを教えてください。サイズ表は大学へ別途ご連絡します。</v>
      </c>
      <c r="DG4" s="84" t="str">
        <f>AN56</f>
        <v>●</v>
      </c>
      <c r="DH4" s="84" t="s">
        <v>329</v>
      </c>
      <c r="DI4" s="84"/>
      <c r="DJ4" s="84"/>
      <c r="DK4" s="84"/>
      <c r="DL4" s="84"/>
      <c r="DM4" s="84"/>
      <c r="DN4" s="84" t="str">
        <f>AN59</f>
        <v>●</v>
      </c>
      <c r="DO4" s="84" t="str">
        <f>AN60</f>
        <v>●</v>
      </c>
      <c r="DP4" s="84"/>
      <c r="DQ4" s="84" t="str">
        <f>L61</f>
        <v>社用車で送迎または、通勤費を支給します。</v>
      </c>
      <c r="DR4" s="84" t="str">
        <f>AN63</f>
        <v>●</v>
      </c>
      <c r="DS4" s="84" t="str">
        <f>AN64</f>
        <v>●</v>
      </c>
      <c r="DT4" s="84" t="str">
        <f>AA65</f>
        <v>社員寮</v>
      </c>
      <c r="DU4" s="84" t="str">
        <f>AB65</f>
        <v>コーポ○○</v>
      </c>
      <c r="DV4" s="87" t="str">
        <f>M67</f>
        <v>石川県○○○市○○○町0-0</v>
      </c>
    </row>
    <row r="5" spans="2:126" ht="30" customHeight="1" thickBot="1" x14ac:dyDescent="0.6">
      <c r="B5" s="403" t="s">
        <v>1</v>
      </c>
      <c r="C5" s="404"/>
      <c r="D5" s="404"/>
      <c r="E5" s="404"/>
      <c r="F5" s="405" t="s">
        <v>186</v>
      </c>
      <c r="G5" s="405"/>
      <c r="H5" s="405"/>
      <c r="I5" s="405"/>
      <c r="J5" s="405"/>
      <c r="K5" s="405"/>
      <c r="L5" s="405"/>
      <c r="M5" s="405"/>
      <c r="N5" s="405"/>
      <c r="O5" s="405"/>
      <c r="P5" s="405"/>
      <c r="Q5" s="405"/>
      <c r="R5" s="405"/>
      <c r="S5" s="405"/>
      <c r="T5" s="405"/>
      <c r="U5" s="405"/>
      <c r="V5" s="405"/>
      <c r="W5" s="406"/>
      <c r="AA5" s="88" t="str">
        <f>F5</f>
        <v>扇が丘工業株式会社</v>
      </c>
    </row>
    <row r="6" spans="2:126" ht="20.149999999999999" customHeight="1" x14ac:dyDescent="0.55000000000000004">
      <c r="B6" s="274" t="s">
        <v>199</v>
      </c>
      <c r="C6" s="275"/>
      <c r="D6" s="275"/>
      <c r="E6" s="275"/>
      <c r="F6" s="42" t="s">
        <v>3</v>
      </c>
      <c r="G6" s="104" t="s">
        <v>200</v>
      </c>
      <c r="H6" s="42" t="s">
        <v>193</v>
      </c>
      <c r="I6" s="409" t="s">
        <v>340</v>
      </c>
      <c r="J6" s="409"/>
      <c r="K6" s="310"/>
      <c r="L6" s="310"/>
      <c r="M6" s="310"/>
      <c r="N6" s="310"/>
      <c r="O6" s="310"/>
      <c r="P6" s="310"/>
      <c r="Q6" s="310"/>
      <c r="R6" s="310"/>
      <c r="S6" s="310"/>
      <c r="T6" s="310"/>
      <c r="U6" s="310"/>
      <c r="V6" s="310"/>
      <c r="W6" s="311"/>
      <c r="Z6" s="11"/>
      <c r="AA6" s="88" t="str">
        <f>G6&amp;H6&amp;I6</f>
        <v>921-8501</v>
      </c>
      <c r="AC6" s="88">
        <f>COUNTA(G6)</f>
        <v>1</v>
      </c>
      <c r="AD6" s="88">
        <f>COUNTA(I6)</f>
        <v>1</v>
      </c>
      <c r="AE6" s="90">
        <f>SUM(AC6:AD6)</f>
        <v>2</v>
      </c>
    </row>
    <row r="7" spans="2:126" ht="20.149999999999999" customHeight="1" thickBot="1" x14ac:dyDescent="0.6">
      <c r="B7" s="276"/>
      <c r="C7" s="277"/>
      <c r="D7" s="277"/>
      <c r="E7" s="277"/>
      <c r="F7" s="410" t="s">
        <v>201</v>
      </c>
      <c r="G7" s="410"/>
      <c r="H7" s="410"/>
      <c r="I7" s="410"/>
      <c r="J7" s="410"/>
      <c r="K7" s="410"/>
      <c r="L7" s="410"/>
      <c r="M7" s="410"/>
      <c r="N7" s="410"/>
      <c r="O7" s="410"/>
      <c r="P7" s="410"/>
      <c r="Q7" s="410"/>
      <c r="R7" s="410"/>
      <c r="S7" s="410"/>
      <c r="T7" s="410"/>
      <c r="U7" s="410"/>
      <c r="V7" s="410"/>
      <c r="W7" s="411"/>
      <c r="Z7" s="11"/>
      <c r="AA7" s="88" t="str">
        <f>F7</f>
        <v>石川県野々市市扇が丘7-1</v>
      </c>
      <c r="AB7" s="88" t="str">
        <f>LEFT(AA7,FIND("県",AA7))</f>
        <v>石川県</v>
      </c>
      <c r="AC7" s="88">
        <f>COUNTA(F7)</f>
        <v>1</v>
      </c>
      <c r="AE7" s="90">
        <f>AE6+AC7</f>
        <v>3</v>
      </c>
    </row>
    <row r="8" spans="2:126" ht="20.149999999999999" customHeight="1" x14ac:dyDescent="0.55000000000000004">
      <c r="B8" s="278" t="s">
        <v>202</v>
      </c>
      <c r="C8" s="279"/>
      <c r="D8" s="279"/>
      <c r="E8" s="279"/>
      <c r="F8" s="281" t="s">
        <v>346</v>
      </c>
      <c r="G8" s="282"/>
      <c r="H8" s="282"/>
      <c r="I8" s="282"/>
      <c r="J8" s="282"/>
      <c r="K8" s="282"/>
      <c r="L8" s="282"/>
      <c r="M8" s="282"/>
      <c r="N8" s="282"/>
      <c r="O8" s="283"/>
      <c r="P8" s="284" t="s">
        <v>349</v>
      </c>
      <c r="Q8" s="282"/>
      <c r="R8" s="282"/>
      <c r="S8" s="282"/>
      <c r="T8" s="282"/>
      <c r="U8" s="282"/>
      <c r="V8" s="282"/>
      <c r="W8" s="285"/>
    </row>
    <row r="9" spans="2:126" ht="20.149999999999999" customHeight="1" x14ac:dyDescent="0.55000000000000004">
      <c r="B9" s="280"/>
      <c r="C9" s="279"/>
      <c r="D9" s="279"/>
      <c r="E9" s="279"/>
      <c r="F9" s="286" t="s">
        <v>361</v>
      </c>
      <c r="G9" s="286"/>
      <c r="H9" s="286"/>
      <c r="I9" s="286"/>
      <c r="J9" s="28" t="s">
        <v>47</v>
      </c>
      <c r="K9" s="29" t="s">
        <v>365</v>
      </c>
      <c r="L9" s="30"/>
      <c r="M9" s="30"/>
      <c r="N9" s="30"/>
      <c r="O9" s="28"/>
      <c r="P9" s="298" t="s">
        <v>187</v>
      </c>
      <c r="Q9" s="299"/>
      <c r="R9" s="299"/>
      <c r="S9" s="299"/>
      <c r="T9" s="299"/>
      <c r="U9" s="299"/>
      <c r="V9" s="299"/>
      <c r="W9" s="300"/>
      <c r="Z9" s="11"/>
      <c r="AA9" s="88" t="str">
        <f>P9</f>
        <v>医療機器製造・販売、海外医療機器卸業</v>
      </c>
      <c r="AC9" s="88">
        <f>COUNTIF(J9,"●")</f>
        <v>1</v>
      </c>
      <c r="AD9" s="88">
        <f>COUNTIF(O9,"●")</f>
        <v>0</v>
      </c>
      <c r="AE9" s="90">
        <f>SUM(AC9:AD12)</f>
        <v>2</v>
      </c>
    </row>
    <row r="10" spans="2:126" ht="20.149999999999999" customHeight="1" x14ac:dyDescent="0.55000000000000004">
      <c r="B10" s="280"/>
      <c r="C10" s="279"/>
      <c r="D10" s="279"/>
      <c r="E10" s="279"/>
      <c r="F10" s="287" t="s">
        <v>362</v>
      </c>
      <c r="G10" s="287"/>
      <c r="H10" s="287"/>
      <c r="I10" s="287"/>
      <c r="J10" s="19"/>
      <c r="K10" s="9" t="s">
        <v>366</v>
      </c>
      <c r="L10" s="10"/>
      <c r="M10" s="10"/>
      <c r="N10" s="10"/>
      <c r="O10" s="19"/>
      <c r="P10" s="301"/>
      <c r="Q10" s="302"/>
      <c r="R10" s="302"/>
      <c r="S10" s="302"/>
      <c r="T10" s="302"/>
      <c r="U10" s="302"/>
      <c r="V10" s="302"/>
      <c r="W10" s="303"/>
      <c r="Z10" s="11"/>
      <c r="AC10" s="88">
        <f t="shared" ref="AC10:AC12" si="2">COUNTIF(J10,"●")</f>
        <v>0</v>
      </c>
      <c r="AD10" s="88">
        <f t="shared" ref="AD10:AD12" si="3">COUNTIF(O10,"●")</f>
        <v>0</v>
      </c>
      <c r="AE10" s="90"/>
    </row>
    <row r="11" spans="2:126" ht="20.149999999999999" customHeight="1" x14ac:dyDescent="0.55000000000000004">
      <c r="B11" s="280"/>
      <c r="C11" s="279"/>
      <c r="D11" s="279"/>
      <c r="E11" s="279"/>
      <c r="F11" s="287" t="s">
        <v>363</v>
      </c>
      <c r="G11" s="287"/>
      <c r="H11" s="287"/>
      <c r="I11" s="287"/>
      <c r="J11" s="19"/>
      <c r="K11" s="9" t="s">
        <v>367</v>
      </c>
      <c r="L11" s="10"/>
      <c r="M11" s="10"/>
      <c r="N11" s="10"/>
      <c r="O11" s="19"/>
      <c r="P11" s="304" t="s">
        <v>332</v>
      </c>
      <c r="Q11" s="305"/>
      <c r="R11" s="305"/>
      <c r="S11" s="305"/>
      <c r="T11" s="305"/>
      <c r="U11" s="305"/>
      <c r="V11" s="305"/>
      <c r="W11" s="306"/>
      <c r="Z11" s="11"/>
      <c r="AC11" s="88">
        <f t="shared" si="2"/>
        <v>0</v>
      </c>
      <c r="AD11" s="88">
        <f t="shared" si="3"/>
        <v>0</v>
      </c>
      <c r="AE11" s="90"/>
    </row>
    <row r="12" spans="2:126" ht="20.149999999999999" customHeight="1" thickBot="1" x14ac:dyDescent="0.6">
      <c r="B12" s="280"/>
      <c r="C12" s="279"/>
      <c r="D12" s="279"/>
      <c r="E12" s="279"/>
      <c r="F12" s="297" t="s">
        <v>364</v>
      </c>
      <c r="G12" s="297"/>
      <c r="H12" s="297"/>
      <c r="I12" s="297"/>
      <c r="J12" s="20" t="s">
        <v>47</v>
      </c>
      <c r="K12" s="12" t="s">
        <v>368</v>
      </c>
      <c r="L12" s="13"/>
      <c r="M12" s="13"/>
      <c r="N12" s="13"/>
      <c r="O12" s="20"/>
      <c r="P12" s="307" t="s">
        <v>333</v>
      </c>
      <c r="Q12" s="308"/>
      <c r="R12" s="308"/>
      <c r="S12" s="308"/>
      <c r="T12" s="308"/>
      <c r="U12" s="308"/>
      <c r="V12" s="308"/>
      <c r="W12" s="309"/>
      <c r="Z12" s="11"/>
      <c r="AA12" s="88" t="str">
        <f>P12</f>
        <v>http://www.kanazawa-it.ac.jp/kit-vjit/</v>
      </c>
      <c r="AC12" s="88">
        <f t="shared" si="2"/>
        <v>1</v>
      </c>
      <c r="AD12" s="88">
        <f t="shared" si="3"/>
        <v>0</v>
      </c>
      <c r="AE12" s="90"/>
    </row>
    <row r="13" spans="2:126" ht="20.149999999999999" customHeight="1" x14ac:dyDescent="0.55000000000000004">
      <c r="B13" s="274" t="s">
        <v>2</v>
      </c>
      <c r="C13" s="275"/>
      <c r="D13" s="275"/>
      <c r="E13" s="275"/>
      <c r="F13" s="386" t="s">
        <v>188</v>
      </c>
      <c r="G13" s="386"/>
      <c r="H13" s="42" t="s">
        <v>3</v>
      </c>
      <c r="I13" s="43" t="s">
        <v>191</v>
      </c>
      <c r="J13" s="42" t="s">
        <v>193</v>
      </c>
      <c r="K13" s="385" t="s">
        <v>192</v>
      </c>
      <c r="L13" s="385"/>
      <c r="M13" s="44"/>
      <c r="N13" s="44"/>
      <c r="O13" s="44"/>
      <c r="P13" s="44"/>
      <c r="Q13" s="44"/>
      <c r="R13" s="44"/>
      <c r="S13" s="44"/>
      <c r="T13" s="44"/>
      <c r="U13" s="44"/>
      <c r="V13" s="44"/>
      <c r="W13" s="45"/>
      <c r="Z13" s="11"/>
      <c r="AA13" s="88" t="str">
        <f>I13&amp;J13&amp;K13</f>
        <v>921-8501</v>
      </c>
      <c r="AC13" s="88">
        <f>COUNTA(I13)</f>
        <v>1</v>
      </c>
      <c r="AD13" s="88">
        <f>COUNTA(K13)</f>
        <v>1</v>
      </c>
      <c r="AE13" s="90">
        <f>SUM(AC13:AD13)</f>
        <v>2</v>
      </c>
    </row>
    <row r="14" spans="2:126" ht="22" customHeight="1" x14ac:dyDescent="0.55000000000000004">
      <c r="B14" s="291"/>
      <c r="C14" s="292"/>
      <c r="D14" s="292"/>
      <c r="E14" s="292"/>
      <c r="F14" s="387"/>
      <c r="G14" s="387"/>
      <c r="H14" s="381" t="s">
        <v>194</v>
      </c>
      <c r="I14" s="381"/>
      <c r="J14" s="381"/>
      <c r="K14" s="381"/>
      <c r="L14" s="381"/>
      <c r="M14" s="381"/>
      <c r="N14" s="381"/>
      <c r="O14" s="381"/>
      <c r="P14" s="381"/>
      <c r="Q14" s="381"/>
      <c r="R14" s="381"/>
      <c r="S14" s="381"/>
      <c r="T14" s="381"/>
      <c r="U14" s="381"/>
      <c r="V14" s="381"/>
      <c r="W14" s="382"/>
      <c r="Z14" s="11"/>
      <c r="AA14" s="88" t="str">
        <f>H14</f>
        <v>【扇が丘工場】　石川県野々市市扇が丘7-1</v>
      </c>
      <c r="AC14" s="88">
        <f>COUNTA(H14)</f>
        <v>1</v>
      </c>
      <c r="AE14" s="90">
        <f>AE13+AC14</f>
        <v>3</v>
      </c>
    </row>
    <row r="15" spans="2:126" ht="22" customHeight="1" x14ac:dyDescent="0.55000000000000004">
      <c r="B15" s="291"/>
      <c r="C15" s="292"/>
      <c r="D15" s="292"/>
      <c r="E15" s="292"/>
      <c r="F15" s="389" t="s">
        <v>189</v>
      </c>
      <c r="G15" s="389"/>
      <c r="H15" s="32" t="s">
        <v>3</v>
      </c>
      <c r="I15" s="34" t="s">
        <v>196</v>
      </c>
      <c r="J15" s="32" t="s">
        <v>193</v>
      </c>
      <c r="K15" s="388" t="s">
        <v>197</v>
      </c>
      <c r="L15" s="388"/>
      <c r="M15" s="33"/>
      <c r="N15" s="33"/>
      <c r="O15" s="33"/>
      <c r="P15" s="33"/>
      <c r="Q15" s="33"/>
      <c r="R15" s="33"/>
      <c r="S15" s="33"/>
      <c r="T15" s="33"/>
      <c r="U15" s="33"/>
      <c r="V15" s="33"/>
      <c r="W15" s="41"/>
      <c r="Z15" s="11"/>
      <c r="AA15" s="88" t="str">
        <f>I15&amp;J15&amp;K15</f>
        <v>921-8601</v>
      </c>
      <c r="AC15" s="88">
        <f>COUNTA(I15)</f>
        <v>1</v>
      </c>
      <c r="AD15" s="88">
        <f>COUNTA(K15)</f>
        <v>1</v>
      </c>
      <c r="AE15" s="90">
        <f>SUM(AC15:AD15)</f>
        <v>2</v>
      </c>
    </row>
    <row r="16" spans="2:126" ht="22" customHeight="1" thickBot="1" x14ac:dyDescent="0.6">
      <c r="B16" s="291"/>
      <c r="C16" s="292"/>
      <c r="D16" s="292"/>
      <c r="E16" s="292"/>
      <c r="F16" s="389"/>
      <c r="G16" s="389"/>
      <c r="H16" s="381" t="s">
        <v>195</v>
      </c>
      <c r="I16" s="381"/>
      <c r="J16" s="381"/>
      <c r="K16" s="381"/>
      <c r="L16" s="381"/>
      <c r="M16" s="381"/>
      <c r="N16" s="381"/>
      <c r="O16" s="381"/>
      <c r="P16" s="381"/>
      <c r="Q16" s="381"/>
      <c r="R16" s="381"/>
      <c r="S16" s="381"/>
      <c r="T16" s="381"/>
      <c r="U16" s="381"/>
      <c r="V16" s="381"/>
      <c r="W16" s="382"/>
      <c r="Z16" s="11"/>
      <c r="AA16" s="88" t="str">
        <f>H16</f>
        <v>【金沢工場】　石川県金沢市久安2-270</v>
      </c>
      <c r="AC16" s="88">
        <f>COUNTA(H16)</f>
        <v>1</v>
      </c>
      <c r="AE16" s="90">
        <f>AE15+AC16</f>
        <v>3</v>
      </c>
    </row>
    <row r="17" spans="2:45" ht="20.149999999999999" hidden="1" customHeight="1" x14ac:dyDescent="0.55000000000000004">
      <c r="B17" s="291"/>
      <c r="C17" s="292"/>
      <c r="D17" s="292"/>
      <c r="E17" s="292"/>
      <c r="F17" s="390" t="s">
        <v>190</v>
      </c>
      <c r="G17" s="390"/>
      <c r="H17" s="32" t="s">
        <v>3</v>
      </c>
      <c r="I17" s="34"/>
      <c r="J17" s="32" t="s">
        <v>193</v>
      </c>
      <c r="K17" s="388"/>
      <c r="L17" s="388"/>
      <c r="M17" s="33"/>
      <c r="N17" s="33"/>
      <c r="O17" s="33"/>
      <c r="P17" s="33"/>
      <c r="Q17" s="33"/>
      <c r="R17" s="33"/>
      <c r="S17" s="33"/>
      <c r="T17" s="33"/>
      <c r="U17" s="33"/>
      <c r="V17" s="33"/>
      <c r="W17" s="41"/>
      <c r="Z17" s="11"/>
      <c r="AA17" s="88" t="str">
        <f>I17&amp;J17&amp;K17</f>
        <v>-</v>
      </c>
      <c r="AC17" s="88">
        <f>COUNTA(I17)</f>
        <v>0</v>
      </c>
      <c r="AD17" s="88">
        <f>COUNTA(K17)</f>
        <v>0</v>
      </c>
      <c r="AE17" s="90">
        <f>SUM(AC17:AD17)</f>
        <v>0</v>
      </c>
    </row>
    <row r="18" spans="2:45" ht="30" hidden="1" customHeight="1" thickBot="1" x14ac:dyDescent="0.6">
      <c r="B18" s="276"/>
      <c r="C18" s="277"/>
      <c r="D18" s="277"/>
      <c r="E18" s="277"/>
      <c r="F18" s="391"/>
      <c r="G18" s="391"/>
      <c r="H18" s="383"/>
      <c r="I18" s="383"/>
      <c r="J18" s="383"/>
      <c r="K18" s="383"/>
      <c r="L18" s="383"/>
      <c r="M18" s="383"/>
      <c r="N18" s="383"/>
      <c r="O18" s="383"/>
      <c r="P18" s="383"/>
      <c r="Q18" s="383"/>
      <c r="R18" s="383"/>
      <c r="S18" s="383"/>
      <c r="T18" s="383"/>
      <c r="U18" s="383"/>
      <c r="V18" s="383"/>
      <c r="W18" s="384"/>
      <c r="Z18" s="11"/>
      <c r="AA18" s="88">
        <f>H18</f>
        <v>0</v>
      </c>
      <c r="AC18" s="88">
        <f>COUNTA(H18)</f>
        <v>0</v>
      </c>
      <c r="AE18" s="90">
        <f>AE17+AC18</f>
        <v>0</v>
      </c>
    </row>
    <row r="19" spans="2:45" ht="20.149999999999999" customHeight="1" x14ac:dyDescent="0.55000000000000004">
      <c r="B19" s="314" t="s">
        <v>252</v>
      </c>
      <c r="C19" s="275"/>
      <c r="D19" s="275"/>
      <c r="E19" s="275"/>
      <c r="F19" s="315" t="s">
        <v>369</v>
      </c>
      <c r="G19" s="315"/>
      <c r="H19" s="315"/>
      <c r="I19" s="315"/>
      <c r="J19" s="46" t="s">
        <v>178</v>
      </c>
      <c r="K19" s="47" t="s">
        <v>47</v>
      </c>
      <c r="L19" s="46" t="s">
        <v>179</v>
      </c>
      <c r="M19" s="48"/>
      <c r="N19" s="316" t="s">
        <v>371</v>
      </c>
      <c r="O19" s="315"/>
      <c r="P19" s="315"/>
      <c r="Q19" s="315"/>
      <c r="R19" s="315"/>
      <c r="S19" s="315"/>
      <c r="T19" s="46" t="s">
        <v>178</v>
      </c>
      <c r="U19" s="47" t="s">
        <v>47</v>
      </c>
      <c r="V19" s="46" t="s">
        <v>179</v>
      </c>
      <c r="W19" s="49"/>
      <c r="Z19" s="11"/>
      <c r="AC19" s="88">
        <f>COUNTIF(K19,"●")</f>
        <v>1</v>
      </c>
      <c r="AD19" s="88">
        <f>COUNTIF(M19,"●")</f>
        <v>0</v>
      </c>
      <c r="AE19" s="90">
        <f>SUM(AC19:AD19)</f>
        <v>1</v>
      </c>
      <c r="AF19" s="88">
        <f>COUNTIF(U19,"●")</f>
        <v>1</v>
      </c>
      <c r="AG19" s="88">
        <f>COUNTIF(W19,"●")</f>
        <v>0</v>
      </c>
      <c r="AH19" s="90">
        <f>SUM(AF19:AG19)</f>
        <v>1</v>
      </c>
    </row>
    <row r="20" spans="2:45" ht="20.149999999999999" customHeight="1" thickBot="1" x14ac:dyDescent="0.6">
      <c r="B20" s="276"/>
      <c r="C20" s="277"/>
      <c r="D20" s="277"/>
      <c r="E20" s="277"/>
      <c r="F20" s="339" t="s">
        <v>370</v>
      </c>
      <c r="G20" s="339"/>
      <c r="H20" s="21" t="s">
        <v>35</v>
      </c>
      <c r="I20" s="317" t="s">
        <v>198</v>
      </c>
      <c r="J20" s="317"/>
      <c r="K20" s="317"/>
      <c r="L20" s="317"/>
      <c r="M20" s="22" t="s">
        <v>8</v>
      </c>
      <c r="N20" s="337" t="s">
        <v>372</v>
      </c>
      <c r="O20" s="338"/>
      <c r="P20" s="338"/>
      <c r="Q20" s="338"/>
      <c r="R20" s="338"/>
      <c r="S20" s="338"/>
      <c r="T20" s="5" t="s">
        <v>178</v>
      </c>
      <c r="U20" s="39"/>
      <c r="V20" s="5" t="s">
        <v>179</v>
      </c>
      <c r="W20" s="50" t="s">
        <v>47</v>
      </c>
      <c r="Z20" s="11"/>
      <c r="AA20" s="88" t="str">
        <f>I20</f>
        <v>ホーチミン、ハノイ</v>
      </c>
      <c r="AB20" s="88" t="str">
        <f>N21</f>
        <v>総務部人事課</v>
      </c>
      <c r="AC20" s="88">
        <f>COUNTA(I20)</f>
        <v>1</v>
      </c>
      <c r="AE20" s="90"/>
      <c r="AF20" s="88">
        <f>COUNTIF(U20,"●")</f>
        <v>0</v>
      </c>
      <c r="AG20" s="88">
        <f>COUNTIF(W20,"●")</f>
        <v>1</v>
      </c>
      <c r="AH20" s="90">
        <f>SUM(AF20:AG20)</f>
        <v>1</v>
      </c>
    </row>
    <row r="21" spans="2:45" ht="18" customHeight="1" x14ac:dyDescent="0.55000000000000004">
      <c r="B21" s="291" t="s">
        <v>40</v>
      </c>
      <c r="C21" s="292"/>
      <c r="D21" s="292"/>
      <c r="E21" s="292"/>
      <c r="F21" s="295" t="s">
        <v>36</v>
      </c>
      <c r="G21" s="295"/>
      <c r="H21" s="296" t="s">
        <v>217</v>
      </c>
      <c r="I21" s="296"/>
      <c r="J21" s="296"/>
      <c r="K21" s="296"/>
      <c r="L21" s="331" t="s">
        <v>203</v>
      </c>
      <c r="M21" s="331"/>
      <c r="N21" s="408" t="s">
        <v>336</v>
      </c>
      <c r="O21" s="408"/>
      <c r="P21" s="408"/>
      <c r="Q21" s="408"/>
      <c r="R21" s="408"/>
      <c r="S21" s="408"/>
      <c r="T21" s="407" t="s">
        <v>334</v>
      </c>
      <c r="U21" s="407"/>
      <c r="V21" s="392" t="s">
        <v>335</v>
      </c>
      <c r="W21" s="393"/>
      <c r="AA21" s="88" t="str">
        <f>H21</f>
        <v>工大　太郎</v>
      </c>
      <c r="AB21" s="88" t="str">
        <f>V21</f>
        <v>課長</v>
      </c>
      <c r="AC21" s="88">
        <f>COUNTA(H21)</f>
        <v>1</v>
      </c>
      <c r="AD21" s="88">
        <f>COUNTA(N21)</f>
        <v>1</v>
      </c>
      <c r="AE21" s="88">
        <f>COUNTA(V21)</f>
        <v>1</v>
      </c>
    </row>
    <row r="22" spans="2:45" ht="18" customHeight="1" x14ac:dyDescent="0.55000000000000004">
      <c r="B22" s="291"/>
      <c r="C22" s="292"/>
      <c r="D22" s="292"/>
      <c r="E22" s="292"/>
      <c r="F22" s="288" t="s">
        <v>350</v>
      </c>
      <c r="G22" s="288"/>
      <c r="H22" s="35" t="s">
        <v>3</v>
      </c>
      <c r="I22" s="37">
        <v>921</v>
      </c>
      <c r="J22" s="35" t="s">
        <v>177</v>
      </c>
      <c r="K22" s="38" t="s">
        <v>212</v>
      </c>
      <c r="L22" s="396" t="s">
        <v>214</v>
      </c>
      <c r="M22" s="397"/>
      <c r="N22" s="397"/>
      <c r="O22" s="397"/>
      <c r="P22" s="397"/>
      <c r="Q22" s="397"/>
      <c r="R22" s="397"/>
      <c r="S22" s="397"/>
      <c r="T22" s="397"/>
      <c r="U22" s="397"/>
      <c r="V22" s="397"/>
      <c r="W22" s="398"/>
      <c r="AA22" s="88" t="str">
        <f>I22&amp;J22&amp;K22</f>
        <v>921-0000</v>
      </c>
      <c r="AB22" s="88" t="str">
        <f>L22</f>
        <v>石川県野々市市○○○○</v>
      </c>
      <c r="AC22" s="88">
        <f>COUNTA(I22)</f>
        <v>1</v>
      </c>
      <c r="AD22" s="88">
        <f>COUNTA(K22)</f>
        <v>1</v>
      </c>
      <c r="AE22" s="90">
        <f>SUM(AC22:AD22)</f>
        <v>2</v>
      </c>
      <c r="AF22" s="88">
        <f>COUNTA(L22)</f>
        <v>1</v>
      </c>
      <c r="AG22" s="90">
        <f>AE22+AF22</f>
        <v>3</v>
      </c>
    </row>
    <row r="23" spans="2:45" ht="18" customHeight="1" thickBot="1" x14ac:dyDescent="0.6">
      <c r="B23" s="293"/>
      <c r="C23" s="294"/>
      <c r="D23" s="294"/>
      <c r="E23" s="294"/>
      <c r="F23" s="105" t="s">
        <v>37</v>
      </c>
      <c r="G23" s="289" t="s">
        <v>204</v>
      </c>
      <c r="H23" s="289"/>
      <c r="I23" s="289"/>
      <c r="J23" s="105" t="s">
        <v>38</v>
      </c>
      <c r="K23" s="289" t="s">
        <v>204</v>
      </c>
      <c r="L23" s="289"/>
      <c r="M23" s="289"/>
      <c r="N23" s="290" t="s">
        <v>39</v>
      </c>
      <c r="O23" s="290"/>
      <c r="P23" s="312" t="s">
        <v>205</v>
      </c>
      <c r="Q23" s="312"/>
      <c r="R23" s="312"/>
      <c r="S23" s="312"/>
      <c r="T23" s="312"/>
      <c r="U23" s="312"/>
      <c r="V23" s="312"/>
      <c r="W23" s="313"/>
      <c r="AA23" s="88" t="str">
        <f>G23</f>
        <v>000-000-0000</v>
      </c>
      <c r="AB23" s="88" t="str">
        <f>K23</f>
        <v>000-000-0000</v>
      </c>
      <c r="AC23" s="88">
        <f>COUNTA(G23)</f>
        <v>1</v>
      </c>
      <c r="AD23" s="88">
        <f>COUNTA(K23)</f>
        <v>1</v>
      </c>
      <c r="AE23" s="88">
        <f>COUNTA(P23)</f>
        <v>1</v>
      </c>
    </row>
    <row r="24" spans="2:45" ht="25" customHeight="1" thickTop="1" thickBot="1" x14ac:dyDescent="0.3">
      <c r="B24" s="52" t="s">
        <v>223</v>
      </c>
      <c r="C24" s="14"/>
      <c r="D24" s="14"/>
      <c r="E24" s="14"/>
      <c r="F24" s="15"/>
      <c r="G24" s="15"/>
      <c r="H24" s="15"/>
      <c r="I24" s="15"/>
      <c r="J24" s="15"/>
      <c r="K24" s="16"/>
      <c r="L24" s="15"/>
      <c r="M24" s="15"/>
      <c r="N24" s="15"/>
      <c r="O24" s="15"/>
      <c r="P24" s="15"/>
      <c r="Q24" s="14"/>
      <c r="R24" s="15"/>
      <c r="S24" s="15"/>
      <c r="T24" s="15"/>
      <c r="U24" s="15"/>
      <c r="V24" s="15"/>
      <c r="W24" s="14"/>
      <c r="Z24" s="11"/>
      <c r="AA24" s="88" t="str">
        <f>P23</f>
        <v>0000000@abcd.com</v>
      </c>
    </row>
    <row r="25" spans="2:45" ht="20.149999999999999" customHeight="1" thickTop="1" x14ac:dyDescent="0.55000000000000004">
      <c r="B25" s="248" t="s">
        <v>184</v>
      </c>
      <c r="C25" s="249"/>
      <c r="D25" s="249"/>
      <c r="E25" s="249"/>
      <c r="F25" s="394" t="s">
        <v>348</v>
      </c>
      <c r="G25" s="394"/>
      <c r="H25" s="394"/>
      <c r="I25" s="394"/>
      <c r="J25" s="394"/>
      <c r="K25" s="394"/>
      <c r="L25" s="394"/>
      <c r="M25" s="394"/>
      <c r="N25" s="394"/>
      <c r="O25" s="394"/>
      <c r="P25" s="394"/>
      <c r="Q25" s="394"/>
      <c r="R25" s="394"/>
      <c r="S25" s="394"/>
      <c r="T25" s="394"/>
      <c r="U25" s="394"/>
      <c r="V25" s="394"/>
      <c r="W25" s="395"/>
      <c r="Z25" s="11"/>
    </row>
    <row r="26" spans="2:45" ht="22" customHeight="1" x14ac:dyDescent="0.55000000000000004">
      <c r="B26" s="250"/>
      <c r="C26" s="251"/>
      <c r="D26" s="251"/>
      <c r="E26" s="251"/>
      <c r="F26" s="132" t="s">
        <v>373</v>
      </c>
      <c r="G26" s="111" t="s">
        <v>47</v>
      </c>
      <c r="H26" s="112">
        <v>2020</v>
      </c>
      <c r="I26" s="113" t="s">
        <v>6</v>
      </c>
      <c r="J26" s="114">
        <v>2</v>
      </c>
      <c r="K26" s="113" t="s">
        <v>182</v>
      </c>
      <c r="L26" s="115">
        <v>17</v>
      </c>
      <c r="M26" s="116" t="s">
        <v>17</v>
      </c>
      <c r="N26" s="117" t="s">
        <v>5</v>
      </c>
      <c r="O26" s="113" t="s">
        <v>181</v>
      </c>
      <c r="P26" s="114">
        <v>2020</v>
      </c>
      <c r="Q26" s="113" t="s">
        <v>6</v>
      </c>
      <c r="R26" s="114">
        <v>2</v>
      </c>
      <c r="S26" s="113" t="s">
        <v>5</v>
      </c>
      <c r="T26" s="114">
        <v>21</v>
      </c>
      <c r="U26" s="116" t="s">
        <v>17</v>
      </c>
      <c r="V26" s="117" t="s">
        <v>206</v>
      </c>
      <c r="W26" s="118" t="s">
        <v>8</v>
      </c>
      <c r="Z26" s="11"/>
      <c r="AA26" s="91">
        <f>DATE(H26,J26,L26)</f>
        <v>43878</v>
      </c>
      <c r="AB26" s="91">
        <f>DATE(P26,R26,T26)</f>
        <v>43882</v>
      </c>
      <c r="AC26" s="88">
        <f xml:space="preserve"> COUNTA(G26)</f>
        <v>1</v>
      </c>
      <c r="AD26" s="88">
        <f>COUNTA(J26)</f>
        <v>1</v>
      </c>
      <c r="AE26" s="88">
        <f>COUNTA(L26)</f>
        <v>1</v>
      </c>
      <c r="AF26" s="88">
        <f>COUNTA(N26)</f>
        <v>1</v>
      </c>
      <c r="AG26" s="88">
        <f>COUNTA(N26)</f>
        <v>1</v>
      </c>
      <c r="AH26" s="88">
        <f>COUNTA(P26)</f>
        <v>1</v>
      </c>
      <c r="AI26" s="88">
        <f>COUNTA(R26)</f>
        <v>1</v>
      </c>
      <c r="AJ26" s="88">
        <f>COUNTA(T26)</f>
        <v>1</v>
      </c>
      <c r="AK26" s="88">
        <f>COUNTA(V26)</f>
        <v>1</v>
      </c>
      <c r="AL26" s="90">
        <f>SUM(AD26:AK26)</f>
        <v>8</v>
      </c>
      <c r="AM26" s="90"/>
      <c r="AN26" s="90"/>
      <c r="AO26" s="90"/>
      <c r="AP26" s="90"/>
      <c r="AQ26" s="90"/>
      <c r="AR26" s="90"/>
      <c r="AS26" s="90"/>
    </row>
    <row r="27" spans="2:45" ht="22" customHeight="1" x14ac:dyDescent="0.55000000000000004">
      <c r="B27" s="250"/>
      <c r="C27" s="251"/>
      <c r="D27" s="251"/>
      <c r="E27" s="251"/>
      <c r="F27" s="133"/>
      <c r="G27" s="119"/>
      <c r="H27" s="145">
        <v>0</v>
      </c>
      <c r="I27" s="120" t="s">
        <v>6</v>
      </c>
      <c r="J27" s="143">
        <v>0</v>
      </c>
      <c r="K27" s="120" t="s">
        <v>182</v>
      </c>
      <c r="L27" s="144">
        <v>0</v>
      </c>
      <c r="M27" s="121" t="s">
        <v>17</v>
      </c>
      <c r="N27" s="142" t="s">
        <v>5</v>
      </c>
      <c r="O27" s="120" t="s">
        <v>180</v>
      </c>
      <c r="P27" s="143">
        <v>0</v>
      </c>
      <c r="Q27" s="120" t="s">
        <v>6</v>
      </c>
      <c r="R27" s="143">
        <v>0</v>
      </c>
      <c r="S27" s="120" t="s">
        <v>5</v>
      </c>
      <c r="T27" s="143">
        <v>0</v>
      </c>
      <c r="U27" s="121" t="s">
        <v>17</v>
      </c>
      <c r="V27" s="142" t="s">
        <v>5</v>
      </c>
      <c r="W27" s="122" t="s">
        <v>183</v>
      </c>
      <c r="Z27" s="11"/>
      <c r="AA27" s="91" t="e">
        <f>DATE(H27,J27,L27)</f>
        <v>#NUM!</v>
      </c>
      <c r="AB27" s="91" t="e">
        <f>DATE(P27,R27,T27)</f>
        <v>#NUM!</v>
      </c>
      <c r="AC27" s="88">
        <f xml:space="preserve"> COUNTA(G27)</f>
        <v>0</v>
      </c>
      <c r="AD27" s="88">
        <f>COUNTA(J27)</f>
        <v>1</v>
      </c>
      <c r="AE27" s="88">
        <f>COUNTA(L27)</f>
        <v>1</v>
      </c>
      <c r="AF27" s="88">
        <f>COUNTA(N27)</f>
        <v>1</v>
      </c>
      <c r="AG27" s="88">
        <f>COUNTA(N27)</f>
        <v>1</v>
      </c>
      <c r="AH27" s="88">
        <f>COUNTA(P27)</f>
        <v>1</v>
      </c>
      <c r="AI27" s="88">
        <f>COUNTA(R27)</f>
        <v>1</v>
      </c>
      <c r="AJ27" s="88">
        <f>COUNTA(T27)</f>
        <v>1</v>
      </c>
      <c r="AK27" s="88">
        <f>COUNTA(V27)</f>
        <v>1</v>
      </c>
      <c r="AL27" s="90">
        <f>SUM(AD27:AK27)</f>
        <v>8</v>
      </c>
      <c r="AM27" s="90"/>
      <c r="AN27" s="90"/>
      <c r="AO27" s="90"/>
      <c r="AP27" s="90"/>
      <c r="AQ27" s="90"/>
      <c r="AR27" s="90"/>
      <c r="AS27" s="90"/>
    </row>
    <row r="28" spans="2:45" ht="20.149999999999999" customHeight="1" x14ac:dyDescent="0.55000000000000004">
      <c r="B28" s="250"/>
      <c r="C28" s="251"/>
      <c r="D28" s="251"/>
      <c r="E28" s="251"/>
      <c r="F28" s="326" t="s">
        <v>211</v>
      </c>
      <c r="G28" s="327"/>
      <c r="H28" s="327"/>
      <c r="I28" s="327"/>
      <c r="J28" s="327"/>
      <c r="K28" s="327"/>
      <c r="L28" s="327"/>
      <c r="M28" s="327"/>
      <c r="N28" s="327"/>
      <c r="O28" s="327"/>
      <c r="P28" s="327"/>
      <c r="Q28" s="327"/>
      <c r="R28" s="327"/>
      <c r="S28" s="327"/>
      <c r="T28" s="327"/>
      <c r="U28" s="327"/>
      <c r="V28" s="327"/>
      <c r="W28" s="328"/>
      <c r="Z28" s="11"/>
      <c r="AC28" s="90">
        <f>SUM(AC26:AC27)</f>
        <v>1</v>
      </c>
    </row>
    <row r="29" spans="2:45" ht="22" customHeight="1" thickBot="1" x14ac:dyDescent="0.6">
      <c r="B29" s="250"/>
      <c r="C29" s="251"/>
      <c r="D29" s="251"/>
      <c r="E29" s="251"/>
      <c r="F29" s="329" t="s">
        <v>16</v>
      </c>
      <c r="G29" s="329"/>
      <c r="H29" s="106">
        <v>5</v>
      </c>
      <c r="I29" s="107" t="s">
        <v>4</v>
      </c>
      <c r="J29" s="330" t="s">
        <v>9</v>
      </c>
      <c r="K29" s="329"/>
      <c r="L29" s="108" t="s">
        <v>208</v>
      </c>
      <c r="M29" s="107" t="s">
        <v>10</v>
      </c>
      <c r="N29" s="108" t="s">
        <v>209</v>
      </c>
      <c r="O29" s="107" t="s">
        <v>11</v>
      </c>
      <c r="P29" s="108" t="s">
        <v>210</v>
      </c>
      <c r="Q29" s="107" t="s">
        <v>10</v>
      </c>
      <c r="R29" s="108" t="s">
        <v>207</v>
      </c>
      <c r="S29" s="107" t="s">
        <v>12</v>
      </c>
      <c r="T29" s="332" t="s">
        <v>14</v>
      </c>
      <c r="U29" s="332"/>
      <c r="V29" s="109">
        <v>8</v>
      </c>
      <c r="W29" s="110" t="s">
        <v>15</v>
      </c>
      <c r="Z29" s="11"/>
      <c r="AA29" s="88" t="str">
        <f>H29&amp;"日間"</f>
        <v>5日間</v>
      </c>
      <c r="AB29" s="88" t="str">
        <f>(H29*V29)&amp;"時間"</f>
        <v>40時間</v>
      </c>
      <c r="AC29" s="88">
        <f>COUNTA(H29)</f>
        <v>1</v>
      </c>
      <c r="AD29" s="88">
        <f>COUNTA(L29)</f>
        <v>1</v>
      </c>
      <c r="AE29" s="88">
        <f>COUNTA(N29)</f>
        <v>1</v>
      </c>
      <c r="AF29" s="88">
        <f>COUNTA(P29)</f>
        <v>1</v>
      </c>
      <c r="AG29" s="88">
        <f>COUNTA(R29)</f>
        <v>1</v>
      </c>
      <c r="AH29" s="88">
        <f>COUNTA(V29)</f>
        <v>1</v>
      </c>
      <c r="AI29" s="90">
        <f>SUM(AD29:AH29)</f>
        <v>5</v>
      </c>
    </row>
    <row r="30" spans="2:45" ht="30" customHeight="1" thickBot="1" x14ac:dyDescent="0.6">
      <c r="B30" s="346" t="s">
        <v>18</v>
      </c>
      <c r="C30" s="347"/>
      <c r="D30" s="347"/>
      <c r="E30" s="347"/>
      <c r="F30" s="348" t="s">
        <v>347</v>
      </c>
      <c r="G30" s="348"/>
      <c r="H30" s="348"/>
      <c r="I30" s="348"/>
      <c r="J30" s="348"/>
      <c r="K30" s="348"/>
      <c r="L30" s="348"/>
      <c r="M30" s="348"/>
      <c r="N30" s="348"/>
      <c r="O30" s="348"/>
      <c r="P30" s="348"/>
      <c r="Q30" s="348"/>
      <c r="R30" s="348"/>
      <c r="S30" s="348"/>
      <c r="T30" s="348"/>
      <c r="U30" s="348"/>
      <c r="V30" s="348"/>
      <c r="W30" s="349"/>
      <c r="Z30" s="11"/>
      <c r="AA30" s="88" t="str">
        <f>F30</f>
        <v>業務改善におけるシステムの提案と製品製造体験</v>
      </c>
      <c r="AB30" s="88" t="str">
        <f>L29&amp;":"&amp;N29&amp;"-"&amp;P29&amp;":"&amp;R29</f>
        <v>8:30-17:00</v>
      </c>
      <c r="AC30" s="88">
        <f>COUNTA(F30)</f>
        <v>1</v>
      </c>
    </row>
    <row r="31" spans="2:45" ht="20.149999999999999" customHeight="1" x14ac:dyDescent="0.55000000000000004">
      <c r="B31" s="361" t="s">
        <v>232</v>
      </c>
      <c r="C31" s="362"/>
      <c r="D31" s="362"/>
      <c r="E31" s="362"/>
      <c r="F31" s="334" t="s">
        <v>234</v>
      </c>
      <c r="G31" s="334"/>
      <c r="H31" s="334"/>
      <c r="I31" s="334"/>
      <c r="J31" s="334"/>
      <c r="K31" s="334"/>
      <c r="L31" s="334"/>
      <c r="M31" s="334"/>
      <c r="N31" s="334"/>
      <c r="O31" s="334"/>
      <c r="P31" s="334"/>
      <c r="Q31" s="334"/>
      <c r="R31" s="334"/>
      <c r="S31" s="334"/>
      <c r="T31" s="334"/>
      <c r="U31" s="334"/>
      <c r="V31" s="334"/>
      <c r="W31" s="335"/>
      <c r="Z31" s="11"/>
    </row>
    <row r="32" spans="2:45" ht="18" customHeight="1" x14ac:dyDescent="0.55000000000000004">
      <c r="B32" s="278"/>
      <c r="C32" s="363"/>
      <c r="D32" s="363"/>
      <c r="E32" s="363"/>
      <c r="F32" s="336" t="s">
        <v>351</v>
      </c>
      <c r="G32" s="320"/>
      <c r="H32" s="318" t="s">
        <v>374</v>
      </c>
      <c r="I32" s="318"/>
      <c r="J32" s="318"/>
      <c r="K32" s="36" t="s">
        <v>47</v>
      </c>
      <c r="L32" s="319" t="s">
        <v>352</v>
      </c>
      <c r="M32" s="320"/>
      <c r="N32" s="318" t="s">
        <v>382</v>
      </c>
      <c r="O32" s="318"/>
      <c r="P32" s="318"/>
      <c r="Q32" s="36"/>
      <c r="R32" s="333" t="s">
        <v>19</v>
      </c>
      <c r="S32" s="320"/>
      <c r="T32" s="318" t="s">
        <v>385</v>
      </c>
      <c r="U32" s="318"/>
      <c r="V32" s="318"/>
      <c r="W32" s="53" t="s">
        <v>47</v>
      </c>
      <c r="Z32" s="11"/>
      <c r="AC32" s="88">
        <f>COUNTA(K32)</f>
        <v>1</v>
      </c>
      <c r="AD32" s="88">
        <f>COUNTA(Q32)</f>
        <v>0</v>
      </c>
      <c r="AE32" s="88">
        <f>COUNTA(W32)</f>
        <v>1</v>
      </c>
      <c r="AF32" s="90">
        <f>SUM(AC32:AE39)+AC40</f>
        <v>11</v>
      </c>
      <c r="AH32" s="88" t="str">
        <f>IF(AC32=1,"●","")</f>
        <v>●</v>
      </c>
      <c r="AI32" s="88" t="str">
        <f t="shared" ref="AI32:AJ39" si="4">IF(AD32=1,"●","")</f>
        <v/>
      </c>
      <c r="AJ32" s="88" t="str">
        <f t="shared" si="4"/>
        <v>●</v>
      </c>
    </row>
    <row r="33" spans="2:36" ht="18" customHeight="1" x14ac:dyDescent="0.55000000000000004">
      <c r="B33" s="278"/>
      <c r="C33" s="363"/>
      <c r="D33" s="363"/>
      <c r="E33" s="363"/>
      <c r="F33" s="322"/>
      <c r="G33" s="322"/>
      <c r="H33" s="325" t="s">
        <v>375</v>
      </c>
      <c r="I33" s="325"/>
      <c r="J33" s="325"/>
      <c r="K33" s="1"/>
      <c r="L33" s="321"/>
      <c r="M33" s="322"/>
      <c r="N33" s="325" t="s">
        <v>375</v>
      </c>
      <c r="O33" s="325"/>
      <c r="P33" s="325"/>
      <c r="Q33" s="1"/>
      <c r="R33" s="321"/>
      <c r="S33" s="322"/>
      <c r="T33" s="325" t="s">
        <v>386</v>
      </c>
      <c r="U33" s="325"/>
      <c r="V33" s="325"/>
      <c r="W33" s="54" t="s">
        <v>47</v>
      </c>
      <c r="Z33" s="11"/>
      <c r="AC33" s="88">
        <f t="shared" ref="AC33:AC40" si="5">COUNTA(K33)</f>
        <v>0</v>
      </c>
      <c r="AD33" s="88">
        <f t="shared" ref="AD33:AD39" si="6">COUNTA(Q33)</f>
        <v>0</v>
      </c>
      <c r="AE33" s="88">
        <f t="shared" ref="AE33:AE39" si="7">COUNTA(W33)</f>
        <v>1</v>
      </c>
      <c r="AH33" s="88" t="str">
        <f t="shared" ref="AH33:AH40" si="8">IF(AC33=1,"●","")</f>
        <v/>
      </c>
      <c r="AI33" s="88" t="str">
        <f t="shared" si="4"/>
        <v/>
      </c>
      <c r="AJ33" s="88" t="str">
        <f t="shared" si="4"/>
        <v>●</v>
      </c>
    </row>
    <row r="34" spans="2:36" ht="18" customHeight="1" x14ac:dyDescent="0.55000000000000004">
      <c r="B34" s="278"/>
      <c r="C34" s="363"/>
      <c r="D34" s="363"/>
      <c r="E34" s="363"/>
      <c r="F34" s="322"/>
      <c r="G34" s="322"/>
      <c r="H34" s="325" t="s">
        <v>376</v>
      </c>
      <c r="I34" s="325"/>
      <c r="J34" s="325"/>
      <c r="K34" s="1" t="s">
        <v>47</v>
      </c>
      <c r="L34" s="321"/>
      <c r="M34" s="322"/>
      <c r="N34" s="325" t="s">
        <v>376</v>
      </c>
      <c r="O34" s="325"/>
      <c r="P34" s="325"/>
      <c r="Q34" s="1" t="s">
        <v>47</v>
      </c>
      <c r="R34" s="321"/>
      <c r="S34" s="322"/>
      <c r="T34" s="325" t="s">
        <v>387</v>
      </c>
      <c r="U34" s="325"/>
      <c r="V34" s="325"/>
      <c r="W34" s="54" t="s">
        <v>47</v>
      </c>
      <c r="AC34" s="88">
        <f t="shared" si="5"/>
        <v>1</v>
      </c>
      <c r="AD34" s="88">
        <f t="shared" si="6"/>
        <v>1</v>
      </c>
      <c r="AE34" s="88">
        <f t="shared" si="7"/>
        <v>1</v>
      </c>
      <c r="AH34" s="88" t="str">
        <f t="shared" si="8"/>
        <v>●</v>
      </c>
      <c r="AI34" s="88" t="str">
        <f t="shared" si="4"/>
        <v>●</v>
      </c>
      <c r="AJ34" s="88" t="str">
        <f t="shared" si="4"/>
        <v>●</v>
      </c>
    </row>
    <row r="35" spans="2:36" ht="18" customHeight="1" x14ac:dyDescent="0.55000000000000004">
      <c r="B35" s="278"/>
      <c r="C35" s="363"/>
      <c r="D35" s="363"/>
      <c r="E35" s="363"/>
      <c r="F35" s="322"/>
      <c r="G35" s="322"/>
      <c r="H35" s="325" t="s">
        <v>377</v>
      </c>
      <c r="I35" s="325"/>
      <c r="J35" s="325"/>
      <c r="K35" s="1"/>
      <c r="L35" s="321"/>
      <c r="M35" s="322"/>
      <c r="N35" s="325" t="s">
        <v>377</v>
      </c>
      <c r="O35" s="325"/>
      <c r="P35" s="325"/>
      <c r="Q35" s="1"/>
      <c r="R35" s="321"/>
      <c r="S35" s="322"/>
      <c r="T35" s="325" t="s">
        <v>388</v>
      </c>
      <c r="U35" s="325"/>
      <c r="V35" s="325"/>
      <c r="W35" s="54"/>
      <c r="AC35" s="88">
        <f t="shared" si="5"/>
        <v>0</v>
      </c>
      <c r="AD35" s="88">
        <f t="shared" si="6"/>
        <v>0</v>
      </c>
      <c r="AE35" s="88">
        <f t="shared" si="7"/>
        <v>0</v>
      </c>
      <c r="AH35" s="88" t="str">
        <f t="shared" si="8"/>
        <v/>
      </c>
      <c r="AI35" s="88" t="str">
        <f t="shared" si="4"/>
        <v/>
      </c>
      <c r="AJ35" s="88" t="str">
        <f t="shared" si="4"/>
        <v/>
      </c>
    </row>
    <row r="36" spans="2:36" ht="18" customHeight="1" x14ac:dyDescent="0.55000000000000004">
      <c r="B36" s="278"/>
      <c r="C36" s="363"/>
      <c r="D36" s="363"/>
      <c r="E36" s="363"/>
      <c r="F36" s="322"/>
      <c r="G36" s="322"/>
      <c r="H36" s="325" t="s">
        <v>378</v>
      </c>
      <c r="I36" s="325"/>
      <c r="J36" s="325"/>
      <c r="K36" s="1"/>
      <c r="L36" s="321"/>
      <c r="M36" s="322"/>
      <c r="N36" s="325" t="s">
        <v>378</v>
      </c>
      <c r="O36" s="325"/>
      <c r="P36" s="325"/>
      <c r="Q36" s="1"/>
      <c r="R36" s="321"/>
      <c r="S36" s="322"/>
      <c r="T36" s="325" t="s">
        <v>389</v>
      </c>
      <c r="U36" s="325"/>
      <c r="V36" s="325"/>
      <c r="W36" s="54" t="s">
        <v>47</v>
      </c>
      <c r="AC36" s="88">
        <f t="shared" si="5"/>
        <v>0</v>
      </c>
      <c r="AD36" s="88">
        <f t="shared" si="6"/>
        <v>0</v>
      </c>
      <c r="AE36" s="88">
        <f t="shared" si="7"/>
        <v>1</v>
      </c>
      <c r="AH36" s="88" t="str">
        <f t="shared" si="8"/>
        <v/>
      </c>
      <c r="AI36" s="88" t="str">
        <f t="shared" si="4"/>
        <v/>
      </c>
      <c r="AJ36" s="88" t="str">
        <f t="shared" si="4"/>
        <v>●</v>
      </c>
    </row>
    <row r="37" spans="2:36" ht="18" customHeight="1" x14ac:dyDescent="0.55000000000000004">
      <c r="B37" s="278"/>
      <c r="C37" s="363"/>
      <c r="D37" s="363"/>
      <c r="E37" s="363"/>
      <c r="F37" s="322"/>
      <c r="G37" s="322"/>
      <c r="H37" s="325" t="s">
        <v>379</v>
      </c>
      <c r="I37" s="325"/>
      <c r="J37" s="325"/>
      <c r="K37" s="1"/>
      <c r="L37" s="321"/>
      <c r="M37" s="322"/>
      <c r="N37" s="325" t="s">
        <v>379</v>
      </c>
      <c r="O37" s="325"/>
      <c r="P37" s="325"/>
      <c r="Q37" s="1"/>
      <c r="R37" s="321"/>
      <c r="S37" s="322"/>
      <c r="T37" s="325" t="s">
        <v>390</v>
      </c>
      <c r="U37" s="325"/>
      <c r="V37" s="325"/>
      <c r="W37" s="54"/>
      <c r="AC37" s="88">
        <f t="shared" si="5"/>
        <v>0</v>
      </c>
      <c r="AD37" s="88">
        <f t="shared" si="6"/>
        <v>0</v>
      </c>
      <c r="AE37" s="88">
        <f t="shared" si="7"/>
        <v>0</v>
      </c>
      <c r="AH37" s="88" t="str">
        <f t="shared" si="8"/>
        <v/>
      </c>
      <c r="AI37" s="88" t="str">
        <f t="shared" si="4"/>
        <v/>
      </c>
      <c r="AJ37" s="88" t="str">
        <f t="shared" si="4"/>
        <v/>
      </c>
    </row>
    <row r="38" spans="2:36" ht="18" customHeight="1" x14ac:dyDescent="0.55000000000000004">
      <c r="B38" s="278"/>
      <c r="C38" s="363"/>
      <c r="D38" s="363"/>
      <c r="E38" s="363"/>
      <c r="F38" s="322"/>
      <c r="G38" s="322"/>
      <c r="H38" s="325" t="s">
        <v>380</v>
      </c>
      <c r="I38" s="325"/>
      <c r="J38" s="325"/>
      <c r="K38" s="1"/>
      <c r="L38" s="321"/>
      <c r="M38" s="322"/>
      <c r="N38" s="325" t="s">
        <v>383</v>
      </c>
      <c r="O38" s="325"/>
      <c r="P38" s="325"/>
      <c r="Q38" s="1"/>
      <c r="R38" s="239" t="s">
        <v>20</v>
      </c>
      <c r="S38" s="322"/>
      <c r="T38" s="325" t="s">
        <v>391</v>
      </c>
      <c r="U38" s="325"/>
      <c r="V38" s="325"/>
      <c r="W38" s="54" t="s">
        <v>47</v>
      </c>
      <c r="AC38" s="88">
        <f t="shared" si="5"/>
        <v>0</v>
      </c>
      <c r="AD38" s="88">
        <f t="shared" si="6"/>
        <v>0</v>
      </c>
      <c r="AE38" s="88">
        <f t="shared" si="7"/>
        <v>1</v>
      </c>
      <c r="AH38" s="88" t="str">
        <f t="shared" si="8"/>
        <v/>
      </c>
      <c r="AI38" s="88" t="str">
        <f t="shared" si="4"/>
        <v/>
      </c>
      <c r="AJ38" s="88" t="str">
        <f t="shared" si="4"/>
        <v>●</v>
      </c>
    </row>
    <row r="39" spans="2:36" ht="18" customHeight="1" x14ac:dyDescent="0.55000000000000004">
      <c r="B39" s="278"/>
      <c r="C39" s="363"/>
      <c r="D39" s="363"/>
      <c r="E39" s="363"/>
      <c r="F39" s="324"/>
      <c r="G39" s="324"/>
      <c r="H39" s="359" t="s">
        <v>381</v>
      </c>
      <c r="I39" s="359"/>
      <c r="J39" s="359"/>
      <c r="K39" s="4" t="s">
        <v>47</v>
      </c>
      <c r="L39" s="323"/>
      <c r="M39" s="324"/>
      <c r="N39" s="359" t="s">
        <v>384</v>
      </c>
      <c r="O39" s="359"/>
      <c r="P39" s="359"/>
      <c r="Q39" s="4"/>
      <c r="R39" s="323"/>
      <c r="S39" s="324"/>
      <c r="T39" s="359" t="s">
        <v>392</v>
      </c>
      <c r="U39" s="359"/>
      <c r="V39" s="359"/>
      <c r="W39" s="60" t="s">
        <v>47</v>
      </c>
      <c r="AC39" s="88">
        <f t="shared" si="5"/>
        <v>1</v>
      </c>
      <c r="AD39" s="88">
        <f t="shared" si="6"/>
        <v>0</v>
      </c>
      <c r="AE39" s="88">
        <f t="shared" si="7"/>
        <v>1</v>
      </c>
      <c r="AH39" s="88" t="str">
        <f t="shared" si="8"/>
        <v>●</v>
      </c>
      <c r="AI39" s="88" t="str">
        <f t="shared" si="4"/>
        <v/>
      </c>
      <c r="AJ39" s="88" t="str">
        <f t="shared" si="4"/>
        <v>●</v>
      </c>
    </row>
    <row r="40" spans="2:36" ht="18" customHeight="1" x14ac:dyDescent="0.55000000000000004">
      <c r="B40" s="278"/>
      <c r="C40" s="363"/>
      <c r="D40" s="363"/>
      <c r="E40" s="363"/>
      <c r="F40" s="360" t="s">
        <v>46</v>
      </c>
      <c r="G40" s="360"/>
      <c r="H40" s="360"/>
      <c r="I40" s="360"/>
      <c r="J40" s="360"/>
      <c r="K40" s="3" t="s">
        <v>47</v>
      </c>
      <c r="L40" s="58" t="s">
        <v>215</v>
      </c>
      <c r="M40" s="416" t="s">
        <v>251</v>
      </c>
      <c r="N40" s="416"/>
      <c r="O40" s="416"/>
      <c r="P40" s="416"/>
      <c r="Q40" s="416"/>
      <c r="R40" s="416"/>
      <c r="S40" s="416"/>
      <c r="T40" s="416"/>
      <c r="U40" s="416"/>
      <c r="V40" s="416"/>
      <c r="W40" s="59" t="s">
        <v>216</v>
      </c>
      <c r="AA40" s="88" t="str">
        <f>M40</f>
        <v>金沢工業大学OBの社員との意見交換を予定</v>
      </c>
      <c r="AC40" s="88">
        <f t="shared" si="5"/>
        <v>1</v>
      </c>
      <c r="AD40" s="88">
        <f>COUNTA(M40)</f>
        <v>1</v>
      </c>
      <c r="AE40" s="90">
        <f>IF(AC40=0,IF(AD40=1,2,4),0)</f>
        <v>0</v>
      </c>
      <c r="AF40" s="90">
        <f>IF(AC40=1,IF(AD40=1,2,4),0)</f>
        <v>2</v>
      </c>
      <c r="AH40" s="88" t="str">
        <f t="shared" si="8"/>
        <v>●</v>
      </c>
    </row>
    <row r="41" spans="2:36" ht="20.149999999999999" customHeight="1" x14ac:dyDescent="0.55000000000000004">
      <c r="B41" s="278"/>
      <c r="C41" s="363"/>
      <c r="D41" s="363"/>
      <c r="E41" s="363"/>
      <c r="F41" s="305" t="s">
        <v>233</v>
      </c>
      <c r="G41" s="305"/>
      <c r="H41" s="305"/>
      <c r="I41" s="305"/>
      <c r="J41" s="305"/>
      <c r="K41" s="305"/>
      <c r="L41" s="305"/>
      <c r="M41" s="305"/>
      <c r="N41" s="305"/>
      <c r="O41" s="305"/>
      <c r="P41" s="305"/>
      <c r="Q41" s="305"/>
      <c r="R41" s="305"/>
      <c r="S41" s="305"/>
      <c r="T41" s="305"/>
      <c r="U41" s="305"/>
      <c r="V41" s="305"/>
      <c r="W41" s="306"/>
    </row>
    <row r="42" spans="2:36" ht="80.150000000000006" customHeight="1" x14ac:dyDescent="0.55000000000000004">
      <c r="B42" s="278"/>
      <c r="C42" s="363"/>
      <c r="D42" s="363"/>
      <c r="E42" s="363"/>
      <c r="F42" s="412" t="s">
        <v>220</v>
      </c>
      <c r="G42" s="412"/>
      <c r="H42" s="412"/>
      <c r="I42" s="412"/>
      <c r="J42" s="412"/>
      <c r="K42" s="412"/>
      <c r="L42" s="412"/>
      <c r="M42" s="412"/>
      <c r="N42" s="412"/>
      <c r="O42" s="412"/>
      <c r="P42" s="412"/>
      <c r="Q42" s="412"/>
      <c r="R42" s="412"/>
      <c r="S42" s="412"/>
      <c r="T42" s="412"/>
      <c r="U42" s="412"/>
      <c r="V42" s="412"/>
      <c r="W42" s="413"/>
      <c r="AA42" s="92" t="str">
        <f>F42</f>
        <v>・研修では会社説明、業務改善の課題、課題の発表を予定しています。
・インターンシップに参加する前に弊社ホームページの会社概要、製品案内などを確認してください。
・研修期間中は日本語OSのパソコンを貸し出します。発表資料、スライドも日本語で作成していただきます。</v>
      </c>
      <c r="AC42" s="88">
        <f>COUNTA(F42)</f>
        <v>1</v>
      </c>
    </row>
    <row r="43" spans="2:36" ht="20.149999999999999" customHeight="1" x14ac:dyDescent="0.55000000000000004">
      <c r="B43" s="278"/>
      <c r="C43" s="363"/>
      <c r="D43" s="363"/>
      <c r="E43" s="363"/>
      <c r="F43" s="205" t="s">
        <v>353</v>
      </c>
      <c r="G43" s="205"/>
      <c r="H43" s="205"/>
      <c r="I43" s="205"/>
      <c r="J43" s="205"/>
      <c r="K43" s="205"/>
      <c r="L43" s="205"/>
      <c r="M43" s="205"/>
      <c r="N43" s="205"/>
      <c r="O43" s="205"/>
      <c r="P43" s="205"/>
      <c r="Q43" s="205"/>
      <c r="R43" s="205"/>
      <c r="S43" s="205"/>
      <c r="T43" s="205"/>
      <c r="U43" s="205"/>
      <c r="V43" s="205"/>
      <c r="W43" s="273"/>
      <c r="AA43" s="92"/>
    </row>
    <row r="44" spans="2:36" ht="18" customHeight="1" x14ac:dyDescent="0.55000000000000004">
      <c r="B44" s="278"/>
      <c r="C44" s="363"/>
      <c r="D44" s="363"/>
      <c r="E44" s="363"/>
      <c r="F44" s="366" t="s">
        <v>341</v>
      </c>
      <c r="G44" s="366"/>
      <c r="H44" s="366"/>
      <c r="I44" s="366"/>
      <c r="J44" s="366"/>
      <c r="K44" s="366"/>
      <c r="L44" s="417"/>
      <c r="M44" s="366"/>
      <c r="N44" s="366"/>
      <c r="O44" s="366"/>
      <c r="P44" s="366"/>
      <c r="Q44" s="418"/>
      <c r="R44" s="366"/>
      <c r="S44" s="366"/>
      <c r="T44" s="366"/>
      <c r="U44" s="366"/>
      <c r="V44" s="366"/>
      <c r="W44" s="414"/>
      <c r="AA44" s="92" t="str">
        <f>F44&amp;"、"&amp;F45&amp;"、"&amp;F46&amp;"、"&amp;F47&amp;"、"&amp;F48</f>
        <v>朝礼、プレゼンテーション、ブレーンストーミング、配線、○○製造装置</v>
      </c>
      <c r="AC44" s="88">
        <f>COUNTA(F44)</f>
        <v>1</v>
      </c>
      <c r="AD44" s="88">
        <f>COUNTA(L44)</f>
        <v>0</v>
      </c>
      <c r="AE44" s="88">
        <f>COUNTA(R44)</f>
        <v>0</v>
      </c>
    </row>
    <row r="45" spans="2:36" ht="18" customHeight="1" x14ac:dyDescent="0.55000000000000004">
      <c r="B45" s="278"/>
      <c r="C45" s="363"/>
      <c r="D45" s="363"/>
      <c r="E45" s="363"/>
      <c r="F45" s="367" t="s">
        <v>342</v>
      </c>
      <c r="G45" s="367"/>
      <c r="H45" s="367"/>
      <c r="I45" s="367"/>
      <c r="J45" s="367"/>
      <c r="K45" s="367"/>
      <c r="L45" s="419"/>
      <c r="M45" s="367"/>
      <c r="N45" s="367"/>
      <c r="O45" s="367"/>
      <c r="P45" s="367"/>
      <c r="Q45" s="420"/>
      <c r="R45" s="367"/>
      <c r="S45" s="367"/>
      <c r="T45" s="367"/>
      <c r="U45" s="367"/>
      <c r="V45" s="367"/>
      <c r="W45" s="415"/>
      <c r="AA45" s="92" t="str">
        <f>L44&amp;"、"&amp;L45&amp;"、"&amp;L46&amp;"、"&amp;L47&amp;"、"&amp;L48</f>
        <v>、、、、</v>
      </c>
      <c r="AC45" s="88">
        <f t="shared" ref="AC45:AC48" si="9">COUNTA(F45)</f>
        <v>1</v>
      </c>
      <c r="AD45" s="88">
        <f t="shared" ref="AD45:AD48" si="10">COUNTA(L45)</f>
        <v>0</v>
      </c>
      <c r="AE45" s="88">
        <f t="shared" ref="AE45:AE48" si="11">COUNTA(R45)</f>
        <v>0</v>
      </c>
    </row>
    <row r="46" spans="2:36" ht="18" customHeight="1" x14ac:dyDescent="0.55000000000000004">
      <c r="B46" s="278"/>
      <c r="C46" s="363"/>
      <c r="D46" s="363"/>
      <c r="E46" s="363"/>
      <c r="F46" s="367" t="s">
        <v>441</v>
      </c>
      <c r="G46" s="367"/>
      <c r="H46" s="367"/>
      <c r="I46" s="367"/>
      <c r="J46" s="367"/>
      <c r="K46" s="367"/>
      <c r="L46" s="419"/>
      <c r="M46" s="367"/>
      <c r="N46" s="367"/>
      <c r="O46" s="367"/>
      <c r="P46" s="367"/>
      <c r="Q46" s="420"/>
      <c r="R46" s="367"/>
      <c r="S46" s="367"/>
      <c r="T46" s="367"/>
      <c r="U46" s="367"/>
      <c r="V46" s="367"/>
      <c r="W46" s="415"/>
      <c r="AA46" s="92"/>
      <c r="AC46" s="88">
        <f t="shared" si="9"/>
        <v>1</v>
      </c>
      <c r="AD46" s="88">
        <f t="shared" si="10"/>
        <v>0</v>
      </c>
      <c r="AE46" s="88">
        <f t="shared" si="11"/>
        <v>0</v>
      </c>
    </row>
    <row r="47" spans="2:36" ht="18" customHeight="1" x14ac:dyDescent="0.55000000000000004">
      <c r="B47" s="278"/>
      <c r="C47" s="363"/>
      <c r="D47" s="363"/>
      <c r="E47" s="363"/>
      <c r="F47" s="367" t="s">
        <v>442</v>
      </c>
      <c r="G47" s="367"/>
      <c r="H47" s="367"/>
      <c r="I47" s="367"/>
      <c r="J47" s="367"/>
      <c r="K47" s="367"/>
      <c r="L47" s="419"/>
      <c r="M47" s="367"/>
      <c r="N47" s="367"/>
      <c r="O47" s="367"/>
      <c r="P47" s="367"/>
      <c r="Q47" s="420"/>
      <c r="R47" s="367"/>
      <c r="S47" s="367"/>
      <c r="T47" s="367"/>
      <c r="U47" s="367"/>
      <c r="V47" s="367"/>
      <c r="W47" s="415"/>
      <c r="AA47" s="92" t="str">
        <f>R44&amp;"、"&amp;R45&amp;"、"&amp;R46&amp;"、"&amp;R47&amp;"、"&amp;R48</f>
        <v>、、、、</v>
      </c>
      <c r="AC47" s="88">
        <f t="shared" si="9"/>
        <v>1</v>
      </c>
      <c r="AD47" s="88">
        <f t="shared" si="10"/>
        <v>0</v>
      </c>
      <c r="AE47" s="88">
        <f t="shared" si="11"/>
        <v>0</v>
      </c>
    </row>
    <row r="48" spans="2:36" ht="18" customHeight="1" thickBot="1" x14ac:dyDescent="0.6">
      <c r="B48" s="364"/>
      <c r="C48" s="365"/>
      <c r="D48" s="365"/>
      <c r="E48" s="365"/>
      <c r="F48" s="368" t="s">
        <v>343</v>
      </c>
      <c r="G48" s="368"/>
      <c r="H48" s="368"/>
      <c r="I48" s="368"/>
      <c r="J48" s="368"/>
      <c r="K48" s="368"/>
      <c r="L48" s="427"/>
      <c r="M48" s="368"/>
      <c r="N48" s="368"/>
      <c r="O48" s="368"/>
      <c r="P48" s="368"/>
      <c r="Q48" s="428"/>
      <c r="R48" s="368"/>
      <c r="S48" s="368"/>
      <c r="T48" s="368"/>
      <c r="U48" s="368"/>
      <c r="V48" s="368"/>
      <c r="W48" s="426"/>
      <c r="AA48" s="92"/>
      <c r="AC48" s="88">
        <f t="shared" si="9"/>
        <v>1</v>
      </c>
      <c r="AD48" s="88">
        <f t="shared" si="10"/>
        <v>0</v>
      </c>
      <c r="AE48" s="88">
        <f t="shared" si="11"/>
        <v>0</v>
      </c>
      <c r="AF48" s="88">
        <f>SUM(AC44:AE48)</f>
        <v>5</v>
      </c>
    </row>
    <row r="49" spans="2:41" ht="25" customHeight="1" thickTop="1" thickBot="1" x14ac:dyDescent="0.3">
      <c r="B49" s="51" t="s">
        <v>222</v>
      </c>
    </row>
    <row r="50" spans="2:41" ht="20.149999999999999" customHeight="1" thickTop="1" x14ac:dyDescent="0.55000000000000004">
      <c r="B50" s="350" t="s">
        <v>21</v>
      </c>
      <c r="C50" s="351"/>
      <c r="D50" s="351"/>
      <c r="E50" s="351"/>
      <c r="F50" s="354" t="s">
        <v>324</v>
      </c>
      <c r="G50" s="354"/>
      <c r="H50" s="123">
        <v>2</v>
      </c>
      <c r="I50" s="125" t="s">
        <v>22</v>
      </c>
      <c r="J50" s="57"/>
      <c r="K50" s="355" t="s">
        <v>34</v>
      </c>
      <c r="L50" s="355"/>
      <c r="M50" s="124">
        <v>2</v>
      </c>
      <c r="N50" s="125" t="s">
        <v>23</v>
      </c>
      <c r="O50" s="126" t="s">
        <v>24</v>
      </c>
      <c r="P50" s="127"/>
      <c r="Q50" s="124">
        <v>2</v>
      </c>
      <c r="R50" s="125" t="s">
        <v>213</v>
      </c>
      <c r="S50" s="429" t="s">
        <v>357</v>
      </c>
      <c r="T50" s="429"/>
      <c r="U50" s="429"/>
      <c r="V50" s="424" t="s">
        <v>355</v>
      </c>
      <c r="W50" s="425"/>
      <c r="AA50" s="93">
        <f>H50</f>
        <v>2</v>
      </c>
      <c r="AC50" s="88">
        <f>COUNTA(H50)</f>
        <v>1</v>
      </c>
      <c r="AD50" s="88">
        <f>COUNTA(M50)</f>
        <v>1</v>
      </c>
      <c r="AE50" s="88">
        <f>COUNTA(Q50)</f>
        <v>1</v>
      </c>
      <c r="AF50" s="90">
        <f>SUM(AC50:AE50)</f>
        <v>3</v>
      </c>
      <c r="AH50" s="88">
        <f>COUNTA(V50)</f>
        <v>1</v>
      </c>
    </row>
    <row r="51" spans="2:41" ht="30" customHeight="1" thickBot="1" x14ac:dyDescent="0.6">
      <c r="B51" s="352"/>
      <c r="C51" s="353"/>
      <c r="D51" s="353"/>
      <c r="E51" s="353"/>
      <c r="F51" s="422" t="s">
        <v>354</v>
      </c>
      <c r="G51" s="423"/>
      <c r="H51" s="423"/>
      <c r="I51" s="423"/>
      <c r="J51" s="423"/>
      <c r="K51" s="423"/>
      <c r="L51" s="423"/>
      <c r="M51" s="423"/>
      <c r="N51" s="423"/>
      <c r="O51" s="423"/>
      <c r="P51" s="423"/>
      <c r="Q51" s="423"/>
      <c r="R51" s="423"/>
      <c r="S51" s="128"/>
      <c r="T51" s="128"/>
      <c r="U51" s="128"/>
      <c r="V51" s="128"/>
      <c r="W51" s="129"/>
      <c r="AA51" s="88">
        <f>M50</f>
        <v>2</v>
      </c>
      <c r="AB51" s="88">
        <f>Q50</f>
        <v>2</v>
      </c>
    </row>
    <row r="52" spans="2:41" ht="20.149999999999999" customHeight="1" x14ac:dyDescent="0.55000000000000004">
      <c r="B52" s="314" t="s">
        <v>218</v>
      </c>
      <c r="C52" s="356"/>
      <c r="D52" s="356"/>
      <c r="E52" s="356"/>
      <c r="F52" s="357" t="s">
        <v>219</v>
      </c>
      <c r="G52" s="357"/>
      <c r="H52" s="357"/>
      <c r="I52" s="357"/>
      <c r="J52" s="357"/>
      <c r="K52" s="357"/>
      <c r="L52" s="357"/>
      <c r="M52" s="357"/>
      <c r="N52" s="357"/>
      <c r="O52" s="357"/>
      <c r="P52" s="357"/>
      <c r="Q52" s="357"/>
      <c r="R52" s="357"/>
      <c r="S52" s="357"/>
      <c r="T52" s="357"/>
      <c r="U52" s="357"/>
      <c r="V52" s="357"/>
      <c r="W52" s="358"/>
    </row>
    <row r="53" spans="2:41" ht="20.149999999999999" customHeight="1" x14ac:dyDescent="0.55000000000000004">
      <c r="B53" s="250"/>
      <c r="C53" s="251"/>
      <c r="D53" s="251"/>
      <c r="E53" s="251"/>
      <c r="F53" s="344" t="s">
        <v>25</v>
      </c>
      <c r="G53" s="344"/>
      <c r="H53" s="36"/>
      <c r="I53" s="345" t="s">
        <v>26</v>
      </c>
      <c r="J53" s="344"/>
      <c r="K53" s="65" t="s">
        <v>47</v>
      </c>
      <c r="L53" s="344" t="s">
        <v>27</v>
      </c>
      <c r="M53" s="344"/>
      <c r="N53" s="36" t="s">
        <v>47</v>
      </c>
      <c r="O53" s="345" t="s">
        <v>28</v>
      </c>
      <c r="P53" s="344"/>
      <c r="Q53" s="65" t="s">
        <v>47</v>
      </c>
      <c r="R53" s="344" t="s">
        <v>29</v>
      </c>
      <c r="S53" s="344"/>
      <c r="T53" s="36"/>
      <c r="U53" s="345" t="s">
        <v>30</v>
      </c>
      <c r="V53" s="344"/>
      <c r="W53" s="53"/>
      <c r="AC53" s="88">
        <f>COUNTA(H53)</f>
        <v>0</v>
      </c>
      <c r="AD53" s="88">
        <f>COUNTA(K53)</f>
        <v>1</v>
      </c>
      <c r="AE53" s="88">
        <f>COUNTA(N53)</f>
        <v>1</v>
      </c>
      <c r="AF53" s="88">
        <f>COUNTA(Q53)</f>
        <v>1</v>
      </c>
      <c r="AG53" s="88">
        <f>COUNTA(T53)</f>
        <v>0</v>
      </c>
      <c r="AH53" s="88">
        <f>COUNTA(W53)</f>
        <v>0</v>
      </c>
      <c r="AI53" s="90">
        <f>SUM(AC53:AH53)+SUM(AC54:AE54)</f>
        <v>4</v>
      </c>
      <c r="AJ53" s="88" t="str">
        <f>IF(AC53=1,"●","")</f>
        <v/>
      </c>
      <c r="AK53" s="88" t="str">
        <f t="shared" ref="AK53:AO54" si="12">IF(AD53=1,"●","")</f>
        <v>●</v>
      </c>
      <c r="AL53" s="88" t="str">
        <f t="shared" si="12"/>
        <v>●</v>
      </c>
      <c r="AM53" s="88" t="str">
        <f t="shared" si="12"/>
        <v>●</v>
      </c>
      <c r="AN53" s="88" t="str">
        <f t="shared" si="12"/>
        <v/>
      </c>
      <c r="AO53" s="88" t="str">
        <f t="shared" si="12"/>
        <v/>
      </c>
    </row>
    <row r="54" spans="2:41" ht="20.149999999999999" customHeight="1" thickBot="1" x14ac:dyDescent="0.6">
      <c r="B54" s="201"/>
      <c r="C54" s="202"/>
      <c r="D54" s="202"/>
      <c r="E54" s="202"/>
      <c r="F54" s="258" t="s">
        <v>31</v>
      </c>
      <c r="G54" s="258"/>
      <c r="H54" s="55"/>
      <c r="I54" s="259" t="s">
        <v>32</v>
      </c>
      <c r="J54" s="258"/>
      <c r="K54" s="56"/>
      <c r="L54" s="258" t="s">
        <v>33</v>
      </c>
      <c r="M54" s="258"/>
      <c r="N54" s="55" t="s">
        <v>47</v>
      </c>
      <c r="O54" s="96" t="s">
        <v>35</v>
      </c>
      <c r="P54" s="260" t="s">
        <v>456</v>
      </c>
      <c r="Q54" s="260"/>
      <c r="R54" s="260"/>
      <c r="S54" s="260"/>
      <c r="T54" s="260"/>
      <c r="U54" s="260"/>
      <c r="V54" s="260"/>
      <c r="W54" s="97" t="s">
        <v>8</v>
      </c>
      <c r="AA54" s="88" t="str">
        <f>P54</f>
        <v>弊社に興味のある学生は文系など他学系でも受入れ可</v>
      </c>
      <c r="AC54" s="88">
        <f>COUNTA(H54)</f>
        <v>0</v>
      </c>
      <c r="AD54" s="88">
        <f>COUNTA(K54)</f>
        <v>0</v>
      </c>
      <c r="AE54" s="88">
        <f>COUNTA(N54)</f>
        <v>1</v>
      </c>
      <c r="AF54" s="88">
        <f>COUNTA(P54)</f>
        <v>1</v>
      </c>
      <c r="AG54" s="90">
        <f>IF(AE54=0,IF(AF54=1,2,4),0)</f>
        <v>0</v>
      </c>
      <c r="AH54" s="90">
        <f>IF(AE54=1,IF(AF54=1,2,4),0)</f>
        <v>2</v>
      </c>
      <c r="AJ54" s="88" t="str">
        <f>IF(AC54=1,"●","")</f>
        <v/>
      </c>
      <c r="AK54" s="88" t="str">
        <f t="shared" si="12"/>
        <v/>
      </c>
      <c r="AL54" s="88" t="str">
        <f t="shared" si="12"/>
        <v>●</v>
      </c>
    </row>
    <row r="55" spans="2:41" ht="25" customHeight="1" thickTop="1" thickBot="1" x14ac:dyDescent="0.3">
      <c r="B55" s="73" t="s">
        <v>221</v>
      </c>
      <c r="C55" s="62"/>
      <c r="D55" s="62"/>
      <c r="E55" s="62"/>
      <c r="F55" s="63"/>
      <c r="G55" s="63"/>
      <c r="H55" s="64"/>
      <c r="I55" s="63"/>
      <c r="J55" s="63"/>
      <c r="K55" s="64"/>
      <c r="L55" s="63"/>
      <c r="M55" s="63"/>
      <c r="N55" s="64"/>
      <c r="O55" s="63"/>
      <c r="P55" s="64"/>
      <c r="Q55" s="64"/>
      <c r="R55" s="64"/>
      <c r="S55" s="64"/>
      <c r="T55" s="64"/>
      <c r="U55" s="64"/>
      <c r="V55" s="64"/>
      <c r="W55" s="63"/>
    </row>
    <row r="56" spans="2:41" ht="28" customHeight="1" thickTop="1" x14ac:dyDescent="0.55000000000000004">
      <c r="B56" s="248" t="s">
        <v>226</v>
      </c>
      <c r="C56" s="249"/>
      <c r="D56" s="249"/>
      <c r="E56" s="249"/>
      <c r="F56" s="261" t="s">
        <v>408</v>
      </c>
      <c r="G56" s="261"/>
      <c r="H56" s="262" t="s">
        <v>359</v>
      </c>
      <c r="I56" s="262"/>
      <c r="J56" s="264" t="s">
        <v>240</v>
      </c>
      <c r="K56" s="264"/>
      <c r="L56" s="101" t="s">
        <v>47</v>
      </c>
      <c r="M56" s="266" t="s">
        <v>241</v>
      </c>
      <c r="N56" s="264"/>
      <c r="O56" s="101"/>
      <c r="P56" s="266" t="s">
        <v>242</v>
      </c>
      <c r="Q56" s="264"/>
      <c r="R56" s="101"/>
      <c r="S56" s="268" t="s">
        <v>244</v>
      </c>
      <c r="T56" s="269"/>
      <c r="U56" s="263"/>
      <c r="V56" s="263"/>
      <c r="W56" s="102" t="s">
        <v>248</v>
      </c>
      <c r="AA56" s="94">
        <f>U56</f>
        <v>0</v>
      </c>
      <c r="AC56" s="88">
        <f>COUNTA(L56)</f>
        <v>1</v>
      </c>
      <c r="AD56" s="88">
        <f>COUNTA(O56)</f>
        <v>0</v>
      </c>
      <c r="AE56" s="88">
        <f>COUNTA(R56)</f>
        <v>0</v>
      </c>
      <c r="AF56" s="90">
        <f>SUM(AC56:AE56)</f>
        <v>1</v>
      </c>
      <c r="AG56" s="88">
        <f>COUNTA(U56)</f>
        <v>0</v>
      </c>
      <c r="AH56" s="88">
        <f>IF(AD56=0,IF(AG56=1,4,2),0)</f>
        <v>2</v>
      </c>
      <c r="AI56" s="88">
        <f>IF(AD56=1,IF(AG56=0,4,2),0)</f>
        <v>0</v>
      </c>
      <c r="AJ56" s="88">
        <f>IF(AC56=1,1,0)</f>
        <v>1</v>
      </c>
      <c r="AK56" s="88">
        <f>IF(AD56=1,10,0)</f>
        <v>0</v>
      </c>
      <c r="AL56" s="88">
        <f>IF(AE56=1,100,0)</f>
        <v>0</v>
      </c>
      <c r="AM56" s="88">
        <f>SUM(AJ56:AL56)</f>
        <v>1</v>
      </c>
      <c r="AN56" s="88" t="str">
        <f>IF(AM56=1,"●",IF(AM56=10,"▲",IF(AM56=100,"×","")))</f>
        <v>●</v>
      </c>
    </row>
    <row r="57" spans="2:41" ht="28" customHeight="1" x14ac:dyDescent="0.55000000000000004">
      <c r="B57" s="250"/>
      <c r="C57" s="251"/>
      <c r="D57" s="251"/>
      <c r="E57" s="251"/>
      <c r="F57" s="206"/>
      <c r="G57" s="206"/>
      <c r="H57" s="288" t="s">
        <v>360</v>
      </c>
      <c r="I57" s="288"/>
      <c r="J57" s="265"/>
      <c r="K57" s="265"/>
      <c r="L57" s="99" t="s">
        <v>47</v>
      </c>
      <c r="M57" s="267"/>
      <c r="N57" s="265"/>
      <c r="O57" s="99"/>
      <c r="P57" s="267"/>
      <c r="Q57" s="265"/>
      <c r="R57" s="99"/>
      <c r="S57" s="270"/>
      <c r="T57" s="271"/>
      <c r="U57" s="421"/>
      <c r="V57" s="421"/>
      <c r="W57" s="100" t="s">
        <v>248</v>
      </c>
      <c r="AA57" s="94">
        <f>U57</f>
        <v>0</v>
      </c>
      <c r="AC57" s="88">
        <f>COUNTA(L57)</f>
        <v>1</v>
      </c>
      <c r="AD57" s="88">
        <f>COUNTA(O57)</f>
        <v>0</v>
      </c>
      <c r="AE57" s="88">
        <f>COUNTA(R57)</f>
        <v>0</v>
      </c>
      <c r="AF57" s="90">
        <f>SUM(AC57:AE57)</f>
        <v>1</v>
      </c>
      <c r="AG57" s="88">
        <f>COUNTA(U57)</f>
        <v>0</v>
      </c>
      <c r="AH57" s="88">
        <f>IF(AD57=0,IF(AG57=1,4,2),0)</f>
        <v>2</v>
      </c>
      <c r="AI57" s="88">
        <f>IF(AD57=1,IF(AG57=0,4,2),0)</f>
        <v>0</v>
      </c>
      <c r="AJ57" s="88">
        <f>IF(AC57=1,1,0)</f>
        <v>1</v>
      </c>
      <c r="AK57" s="88">
        <f>IF(AD57=1,10,0)</f>
        <v>0</v>
      </c>
      <c r="AL57" s="88">
        <f>IF(AE57=1,100,0)</f>
        <v>0</v>
      </c>
      <c r="AM57" s="88">
        <f>SUM(AJ57:AL57)</f>
        <v>1</v>
      </c>
      <c r="AN57" s="88" t="str">
        <f>IF(AM57=1,"●",IF(AM57=10,"▲",IF(AM57=100,"×","")))</f>
        <v>●</v>
      </c>
    </row>
    <row r="58" spans="2:41" ht="30" customHeight="1" x14ac:dyDescent="0.55000000000000004">
      <c r="B58" s="250"/>
      <c r="C58" s="251"/>
      <c r="D58" s="251"/>
      <c r="E58" s="251"/>
      <c r="F58" s="340" t="s">
        <v>358</v>
      </c>
      <c r="G58" s="341"/>
      <c r="H58" s="342"/>
      <c r="I58" s="342"/>
      <c r="J58" s="342"/>
      <c r="K58" s="342"/>
      <c r="L58" s="342"/>
      <c r="M58" s="342"/>
      <c r="N58" s="342"/>
      <c r="O58" s="342"/>
      <c r="P58" s="342"/>
      <c r="Q58" s="342"/>
      <c r="R58" s="342"/>
      <c r="S58" s="342"/>
      <c r="T58" s="342"/>
      <c r="U58" s="342"/>
      <c r="V58" s="342"/>
      <c r="W58" s="343"/>
    </row>
    <row r="59" spans="2:41" ht="28" customHeight="1" x14ac:dyDescent="0.55000000000000004">
      <c r="B59" s="250"/>
      <c r="C59" s="251"/>
      <c r="D59" s="251"/>
      <c r="E59" s="251"/>
      <c r="F59" s="205" t="s">
        <v>409</v>
      </c>
      <c r="G59" s="205"/>
      <c r="H59" s="372" t="s">
        <v>359</v>
      </c>
      <c r="I59" s="372"/>
      <c r="J59" s="207" t="s">
        <v>240</v>
      </c>
      <c r="K59" s="207"/>
      <c r="L59" s="2" t="s">
        <v>47</v>
      </c>
      <c r="M59" s="208" t="s">
        <v>241</v>
      </c>
      <c r="N59" s="207"/>
      <c r="O59" s="2"/>
      <c r="P59" s="208" t="s">
        <v>242</v>
      </c>
      <c r="Q59" s="207"/>
      <c r="R59" s="2"/>
      <c r="S59" s="375" t="s">
        <v>243</v>
      </c>
      <c r="T59" s="376"/>
      <c r="U59" s="369"/>
      <c r="V59" s="369"/>
      <c r="W59" s="68" t="s">
        <v>248</v>
      </c>
      <c r="AA59" s="94">
        <f>U59</f>
        <v>0</v>
      </c>
      <c r="AC59" s="88">
        <f>COUNTA(L59)</f>
        <v>1</v>
      </c>
      <c r="AD59" s="88">
        <f>COUNTA(O59)</f>
        <v>0</v>
      </c>
      <c r="AE59" s="88">
        <f>COUNTA(R59)</f>
        <v>0</v>
      </c>
      <c r="AF59" s="90">
        <f>SUM(AC59:AE59)</f>
        <v>1</v>
      </c>
      <c r="AG59" s="88">
        <f>COUNTA(U59)</f>
        <v>0</v>
      </c>
      <c r="AH59" s="88">
        <f>IF(AD59=0,IF(AG59=1,4,2),0)</f>
        <v>2</v>
      </c>
      <c r="AI59" s="88">
        <f>IF(AD59=1,IF(AG59=0,4,2),0)</f>
        <v>0</v>
      </c>
      <c r="AJ59" s="88">
        <f>IF(AC59=1,1,0)</f>
        <v>1</v>
      </c>
      <c r="AK59" s="88">
        <f>IF(AD59=1,10,0)</f>
        <v>0</v>
      </c>
      <c r="AL59" s="88">
        <f>IF(AE59=1,100,0)</f>
        <v>0</v>
      </c>
      <c r="AM59" s="88">
        <f>SUM(AJ59:AL59)</f>
        <v>1</v>
      </c>
      <c r="AN59" s="88" t="str">
        <f>IF(AM59=1,"●",IF(AM59=10,"▲",IF(AM59=100,"×","")))</f>
        <v>●</v>
      </c>
    </row>
    <row r="60" spans="2:41" ht="28" customHeight="1" x14ac:dyDescent="0.55000000000000004">
      <c r="B60" s="250"/>
      <c r="C60" s="251"/>
      <c r="D60" s="251"/>
      <c r="E60" s="251"/>
      <c r="F60" s="206"/>
      <c r="G60" s="206"/>
      <c r="H60" s="370" t="s">
        <v>360</v>
      </c>
      <c r="I60" s="370"/>
      <c r="J60" s="373"/>
      <c r="K60" s="373"/>
      <c r="L60" s="4" t="s">
        <v>47</v>
      </c>
      <c r="M60" s="374"/>
      <c r="N60" s="373"/>
      <c r="O60" s="4"/>
      <c r="P60" s="374"/>
      <c r="Q60" s="373"/>
      <c r="R60" s="4"/>
      <c r="S60" s="377"/>
      <c r="T60" s="378"/>
      <c r="U60" s="371"/>
      <c r="V60" s="371"/>
      <c r="W60" s="69" t="s">
        <v>248</v>
      </c>
      <c r="AA60" s="94">
        <f>U60</f>
        <v>0</v>
      </c>
      <c r="AC60" s="88">
        <f>COUNTA(L60)</f>
        <v>1</v>
      </c>
      <c r="AD60" s="88">
        <f>COUNTA(O60)</f>
        <v>0</v>
      </c>
      <c r="AE60" s="88">
        <f>COUNTA(R60)</f>
        <v>0</v>
      </c>
      <c r="AF60" s="90">
        <f>SUM(AC60:AE60)</f>
        <v>1</v>
      </c>
      <c r="AG60" s="88">
        <f>COUNTA(U60)</f>
        <v>0</v>
      </c>
      <c r="AH60" s="88">
        <f>IF(AD60=0,IF(AG60=1,4,2),0)</f>
        <v>2</v>
      </c>
      <c r="AI60" s="88">
        <f>IF(AD60=1,IF(AG60=0,4,2),0)</f>
        <v>0</v>
      </c>
      <c r="AJ60" s="88">
        <f>IF(AC60=1,1,0)</f>
        <v>1</v>
      </c>
      <c r="AK60" s="88">
        <f>IF(AD60=1,10,0)</f>
        <v>0</v>
      </c>
      <c r="AL60" s="88">
        <f>IF(AE60=1,100,0)</f>
        <v>0</v>
      </c>
      <c r="AM60" s="88">
        <f>SUM(AJ60:AL60)</f>
        <v>1</v>
      </c>
      <c r="AN60" s="88" t="str">
        <f>IF(AM60=1,"●",IF(AM60=10,"▲",IF(AM60=100,"×","")))</f>
        <v>●</v>
      </c>
    </row>
    <row r="61" spans="2:41" ht="20.149999999999999" customHeight="1" x14ac:dyDescent="0.55000000000000004">
      <c r="B61" s="250"/>
      <c r="C61" s="251"/>
      <c r="D61" s="251"/>
      <c r="E61" s="251"/>
      <c r="F61" s="206"/>
      <c r="G61" s="206"/>
      <c r="H61" s="379" t="s">
        <v>224</v>
      </c>
      <c r="I61" s="379"/>
      <c r="J61" s="379"/>
      <c r="K61" s="23" t="s">
        <v>225</v>
      </c>
      <c r="L61" s="242" t="s">
        <v>457</v>
      </c>
      <c r="M61" s="242"/>
      <c r="N61" s="242"/>
      <c r="O61" s="242"/>
      <c r="P61" s="242"/>
      <c r="Q61" s="242"/>
      <c r="R61" s="242"/>
      <c r="S61" s="242"/>
      <c r="T61" s="242"/>
      <c r="U61" s="242"/>
      <c r="V61" s="242"/>
      <c r="W61" s="66" t="s">
        <v>8</v>
      </c>
      <c r="AA61" s="92" t="str">
        <f>L61</f>
        <v>社用車で送迎または、通勤費を支給します。</v>
      </c>
    </row>
    <row r="62" spans="2:41" ht="30" customHeight="1" x14ac:dyDescent="0.55000000000000004">
      <c r="B62" s="250"/>
      <c r="C62" s="251"/>
      <c r="D62" s="251"/>
      <c r="E62" s="251"/>
      <c r="F62" s="340" t="s">
        <v>249</v>
      </c>
      <c r="G62" s="341"/>
      <c r="H62" s="342"/>
      <c r="I62" s="342"/>
      <c r="J62" s="342"/>
      <c r="K62" s="342"/>
      <c r="L62" s="342"/>
      <c r="M62" s="342"/>
      <c r="N62" s="342"/>
      <c r="O62" s="342"/>
      <c r="P62" s="342"/>
      <c r="Q62" s="342"/>
      <c r="R62" s="342"/>
      <c r="S62" s="342"/>
      <c r="T62" s="342"/>
      <c r="U62" s="342"/>
      <c r="V62" s="342"/>
      <c r="W62" s="343"/>
    </row>
    <row r="63" spans="2:41" ht="28" customHeight="1" x14ac:dyDescent="0.55000000000000004">
      <c r="B63" s="250"/>
      <c r="C63" s="251"/>
      <c r="D63" s="251"/>
      <c r="E63" s="251"/>
      <c r="F63" s="205" t="s">
        <v>448</v>
      </c>
      <c r="G63" s="205"/>
      <c r="H63" s="372" t="s">
        <v>359</v>
      </c>
      <c r="I63" s="372"/>
      <c r="J63" s="207" t="s">
        <v>240</v>
      </c>
      <c r="K63" s="207"/>
      <c r="L63" s="2" t="s">
        <v>47</v>
      </c>
      <c r="M63" s="208" t="s">
        <v>241</v>
      </c>
      <c r="N63" s="207"/>
      <c r="O63" s="2"/>
      <c r="P63" s="208" t="s">
        <v>242</v>
      </c>
      <c r="Q63" s="207"/>
      <c r="R63" s="2"/>
      <c r="S63" s="375" t="s">
        <v>243</v>
      </c>
      <c r="T63" s="376"/>
      <c r="U63" s="369"/>
      <c r="V63" s="369"/>
      <c r="W63" s="68" t="s">
        <v>248</v>
      </c>
      <c r="AA63" s="94">
        <f>U63</f>
        <v>0</v>
      </c>
      <c r="AC63" s="88">
        <f>COUNTA(L63)</f>
        <v>1</v>
      </c>
      <c r="AD63" s="88">
        <f>COUNTA(O63)</f>
        <v>0</v>
      </c>
      <c r="AE63" s="88">
        <f>COUNTA(R63)</f>
        <v>0</v>
      </c>
      <c r="AF63" s="90">
        <f>SUM(AC63:AE63)</f>
        <v>1</v>
      </c>
      <c r="AG63" s="88">
        <f>COUNTA(U63)</f>
        <v>0</v>
      </c>
      <c r="AH63" s="88">
        <f>IF(AD63=0,IF(AG63=1,4,2),0)</f>
        <v>2</v>
      </c>
      <c r="AI63" s="88">
        <f>IF(AD63=1,IF(AG63=0,4,2),0)</f>
        <v>0</v>
      </c>
      <c r="AJ63" s="88">
        <f>IF(AC63=1,1,0)</f>
        <v>1</v>
      </c>
      <c r="AK63" s="88">
        <f>IF(AD63=1,10,0)</f>
        <v>0</v>
      </c>
      <c r="AL63" s="88">
        <f>IF(AE63=1,100,0)</f>
        <v>0</v>
      </c>
      <c r="AM63" s="88">
        <f>SUM(AJ63:AL63)</f>
        <v>1</v>
      </c>
      <c r="AN63" s="88" t="str">
        <f>IF(AM63=1,"●",IF(AM63=10,"▲",IF(AM63=100,"×","")))</f>
        <v>●</v>
      </c>
    </row>
    <row r="64" spans="2:41" ht="28" customHeight="1" x14ac:dyDescent="0.55000000000000004">
      <c r="B64" s="250"/>
      <c r="C64" s="251"/>
      <c r="D64" s="251"/>
      <c r="E64" s="251"/>
      <c r="F64" s="206"/>
      <c r="G64" s="206"/>
      <c r="H64" s="370" t="s">
        <v>360</v>
      </c>
      <c r="I64" s="370"/>
      <c r="J64" s="373"/>
      <c r="K64" s="373"/>
      <c r="L64" s="4" t="s">
        <v>47</v>
      </c>
      <c r="M64" s="374"/>
      <c r="N64" s="373"/>
      <c r="O64" s="4"/>
      <c r="P64" s="374"/>
      <c r="Q64" s="373"/>
      <c r="R64" s="4"/>
      <c r="S64" s="377"/>
      <c r="T64" s="378"/>
      <c r="U64" s="371"/>
      <c r="V64" s="371"/>
      <c r="W64" s="69" t="s">
        <v>248</v>
      </c>
      <c r="AA64" s="94">
        <f>U64</f>
        <v>0</v>
      </c>
      <c r="AC64" s="88">
        <f>COUNTA(L64)</f>
        <v>1</v>
      </c>
      <c r="AD64" s="88">
        <f>COUNTA(O64)</f>
        <v>0</v>
      </c>
      <c r="AE64" s="88">
        <f>COUNTA(R64)</f>
        <v>0</v>
      </c>
      <c r="AF64" s="90">
        <f>SUM(AC64:AE64)</f>
        <v>1</v>
      </c>
      <c r="AG64" s="88">
        <f>COUNTA(U64)</f>
        <v>0</v>
      </c>
      <c r="AH64" s="88">
        <f>IF(AD64=0,IF(AG64=1,4,2),0)</f>
        <v>2</v>
      </c>
      <c r="AI64" s="88">
        <f>IF(AD64=1,IF(AG64=0,4,2),0)</f>
        <v>0</v>
      </c>
      <c r="AJ64" s="88">
        <f>IF(AC64=1,1,0)</f>
        <v>1</v>
      </c>
      <c r="AK64" s="88">
        <f>IF(AD64=1,10,0)</f>
        <v>0</v>
      </c>
      <c r="AL64" s="88">
        <f>IF(AE64=1,100,0)</f>
        <v>0</v>
      </c>
      <c r="AM64" s="88">
        <f>SUM(AJ64:AL64)</f>
        <v>1</v>
      </c>
      <c r="AN64" s="88" t="str">
        <f>IF(AM64=1,"●",IF(AM64=10,"▲",IF(AM64=100,"×","")))</f>
        <v>●</v>
      </c>
    </row>
    <row r="65" spans="2:36" ht="20.149999999999999" customHeight="1" x14ac:dyDescent="0.55000000000000004">
      <c r="B65" s="250"/>
      <c r="C65" s="251"/>
      <c r="D65" s="251"/>
      <c r="E65" s="251"/>
      <c r="F65" s="206"/>
      <c r="G65" s="206"/>
      <c r="H65" s="254" t="s">
        <v>406</v>
      </c>
      <c r="I65" s="255"/>
      <c r="J65" s="255"/>
      <c r="K65" s="243" t="s">
        <v>396</v>
      </c>
      <c r="L65" s="243"/>
      <c r="M65" s="242" t="s">
        <v>393</v>
      </c>
      <c r="N65" s="242"/>
      <c r="O65" s="67" t="s">
        <v>227</v>
      </c>
      <c r="P65" s="241" t="s">
        <v>397</v>
      </c>
      <c r="Q65" s="241"/>
      <c r="R65" s="242" t="s">
        <v>398</v>
      </c>
      <c r="S65" s="242"/>
      <c r="T65" s="242"/>
      <c r="U65" s="242"/>
      <c r="V65" s="242"/>
      <c r="W65" s="66" t="s">
        <v>8</v>
      </c>
      <c r="AA65" s="88" t="str">
        <f>M65</f>
        <v>社員寮</v>
      </c>
      <c r="AB65" s="88" t="str">
        <f>R65</f>
        <v>コーポ○○</v>
      </c>
      <c r="AC65" s="88">
        <f>COUNTA(M65)</f>
        <v>1</v>
      </c>
      <c r="AD65" s="88">
        <f>COUNTA(R65)</f>
        <v>1</v>
      </c>
      <c r="AE65" s="88">
        <f>AC65+AD65+AC66+AD66+AD67</f>
        <v>5</v>
      </c>
    </row>
    <row r="66" spans="2:36" ht="20.149999999999999" customHeight="1" x14ac:dyDescent="0.55000000000000004">
      <c r="B66" s="250"/>
      <c r="C66" s="251"/>
      <c r="D66" s="251"/>
      <c r="E66" s="251"/>
      <c r="F66" s="206"/>
      <c r="G66" s="206"/>
      <c r="H66" s="256"/>
      <c r="I66" s="257"/>
      <c r="J66" s="257"/>
      <c r="K66" s="243" t="s">
        <v>399</v>
      </c>
      <c r="L66" s="243"/>
      <c r="M66" s="242" t="s">
        <v>405</v>
      </c>
      <c r="N66" s="242"/>
      <c r="O66" s="242"/>
      <c r="P66" s="242"/>
      <c r="Q66" s="242"/>
      <c r="R66" s="67" t="s">
        <v>402</v>
      </c>
      <c r="S66" s="243" t="s">
        <v>400</v>
      </c>
      <c r="T66" s="243"/>
      <c r="U66" s="245">
        <v>6</v>
      </c>
      <c r="V66" s="245"/>
      <c r="W66" s="66" t="s">
        <v>401</v>
      </c>
      <c r="AA66" s="88" t="str">
        <f>M66</f>
        <v>2月17日（日）～2月23日（土）</v>
      </c>
      <c r="AB66" s="88">
        <f>U66</f>
        <v>6</v>
      </c>
      <c r="AC66" s="88">
        <f>COUNTA(M66)</f>
        <v>1</v>
      </c>
      <c r="AD66" s="88">
        <f>COUNTA(U66)</f>
        <v>1</v>
      </c>
    </row>
    <row r="67" spans="2:36" ht="20.149999999999999" customHeight="1" x14ac:dyDescent="0.55000000000000004">
      <c r="B67" s="250"/>
      <c r="C67" s="251"/>
      <c r="D67" s="251"/>
      <c r="E67" s="251"/>
      <c r="F67" s="206"/>
      <c r="G67" s="206"/>
      <c r="H67" s="257"/>
      <c r="I67" s="257"/>
      <c r="J67" s="257"/>
      <c r="K67" s="243" t="s">
        <v>403</v>
      </c>
      <c r="L67" s="243"/>
      <c r="M67" s="244" t="s">
        <v>404</v>
      </c>
      <c r="N67" s="244"/>
      <c r="O67" s="244"/>
      <c r="P67" s="244"/>
      <c r="Q67" s="244"/>
      <c r="R67" s="244"/>
      <c r="S67" s="244"/>
      <c r="T67" s="244"/>
      <c r="U67" s="244"/>
      <c r="V67" s="244"/>
      <c r="W67" s="66" t="s">
        <v>8</v>
      </c>
      <c r="AB67" s="88" t="str">
        <f>M67</f>
        <v>石川県○○○市○○○町0-0</v>
      </c>
      <c r="AD67" s="88">
        <f>COUNTA(M67)</f>
        <v>1</v>
      </c>
    </row>
    <row r="68" spans="2:36" ht="40" customHeight="1" x14ac:dyDescent="0.55000000000000004">
      <c r="B68" s="250"/>
      <c r="C68" s="251"/>
      <c r="D68" s="251"/>
      <c r="E68" s="251"/>
      <c r="F68" s="340" t="s">
        <v>407</v>
      </c>
      <c r="G68" s="341"/>
      <c r="H68" s="341"/>
      <c r="I68" s="341"/>
      <c r="J68" s="341"/>
      <c r="K68" s="342"/>
      <c r="L68" s="342"/>
      <c r="M68" s="342"/>
      <c r="N68" s="342"/>
      <c r="O68" s="342"/>
      <c r="P68" s="342"/>
      <c r="Q68" s="342"/>
      <c r="R68" s="342"/>
      <c r="S68" s="342"/>
      <c r="T68" s="342"/>
      <c r="U68" s="342"/>
      <c r="V68" s="342"/>
      <c r="W68" s="343"/>
    </row>
    <row r="69" spans="2:36" ht="28" customHeight="1" x14ac:dyDescent="0.55000000000000004">
      <c r="B69" s="250"/>
      <c r="C69" s="251"/>
      <c r="D69" s="251"/>
      <c r="E69" s="251"/>
      <c r="F69" s="205" t="s">
        <v>410</v>
      </c>
      <c r="G69" s="205"/>
      <c r="H69" s="205"/>
      <c r="I69" s="205"/>
      <c r="J69" s="207" t="s">
        <v>245</v>
      </c>
      <c r="K69" s="207"/>
      <c r="L69" s="72" t="s">
        <v>47</v>
      </c>
      <c r="M69" s="208" t="s">
        <v>247</v>
      </c>
      <c r="N69" s="207"/>
      <c r="O69" s="72"/>
      <c r="P69" s="71"/>
      <c r="Q69" s="70"/>
      <c r="R69" s="31"/>
      <c r="S69" s="77"/>
      <c r="T69" s="77"/>
      <c r="U69" s="77"/>
      <c r="V69" s="77"/>
      <c r="W69" s="40"/>
      <c r="AC69" s="88">
        <f>COUNTA(L69)</f>
        <v>1</v>
      </c>
      <c r="AD69" s="88">
        <f>COUNTA(O69)</f>
        <v>0</v>
      </c>
      <c r="AE69" s="90">
        <f>SUM(AC69:AD69)</f>
        <v>1</v>
      </c>
      <c r="AF69" s="88" t="str">
        <f>IF(AC69=1,"●",IF(AD69=0,""))</f>
        <v>●</v>
      </c>
    </row>
    <row r="70" spans="2:36" ht="20.149999999999999" customHeight="1" x14ac:dyDescent="0.55000000000000004">
      <c r="B70" s="250"/>
      <c r="C70" s="251"/>
      <c r="D70" s="251"/>
      <c r="E70" s="251"/>
      <c r="F70" s="206"/>
      <c r="G70" s="206"/>
      <c r="H70" s="206"/>
      <c r="I70" s="206"/>
      <c r="J70" s="209" t="s">
        <v>246</v>
      </c>
      <c r="K70" s="209"/>
      <c r="L70" s="78" t="s">
        <v>215</v>
      </c>
      <c r="M70" s="272" t="s">
        <v>228</v>
      </c>
      <c r="N70" s="272"/>
      <c r="O70" s="272"/>
      <c r="P70" s="272"/>
      <c r="Q70" s="272"/>
      <c r="R70" s="272"/>
      <c r="S70" s="272"/>
      <c r="T70" s="272"/>
      <c r="U70" s="272"/>
      <c r="V70" s="272"/>
      <c r="W70" s="66" t="s">
        <v>8</v>
      </c>
      <c r="AA70" s="88" t="str">
        <f>M70</f>
        <v>昼食の提供、社員食堂にて昼食を提供します</v>
      </c>
      <c r="AC70" s="88">
        <f>COUNTA(AA70)</f>
        <v>1</v>
      </c>
    </row>
    <row r="71" spans="2:36" ht="30" customHeight="1" x14ac:dyDescent="0.55000000000000004">
      <c r="B71" s="250"/>
      <c r="C71" s="251"/>
      <c r="D71" s="251"/>
      <c r="E71" s="251"/>
      <c r="F71" s="206" t="s">
        <v>229</v>
      </c>
      <c r="G71" s="225"/>
      <c r="H71" s="225"/>
      <c r="I71" s="225"/>
      <c r="J71" s="226"/>
      <c r="K71" s="226"/>
      <c r="L71" s="226"/>
      <c r="M71" s="226"/>
      <c r="N71" s="226"/>
      <c r="O71" s="226"/>
      <c r="P71" s="226"/>
      <c r="Q71" s="226"/>
      <c r="R71" s="226"/>
      <c r="S71" s="226"/>
      <c r="T71" s="226"/>
      <c r="U71" s="226"/>
      <c r="V71" s="226"/>
      <c r="W71" s="227"/>
    </row>
    <row r="72" spans="2:36" ht="20.149999999999999" customHeight="1" x14ac:dyDescent="0.55000000000000004">
      <c r="B72" s="250"/>
      <c r="C72" s="251"/>
      <c r="D72" s="251"/>
      <c r="E72" s="251"/>
      <c r="F72" s="205" t="s">
        <v>231</v>
      </c>
      <c r="G72" s="205"/>
      <c r="H72" s="205"/>
      <c r="I72" s="205"/>
      <c r="J72" s="205"/>
      <c r="K72" s="205"/>
      <c r="L72" s="205"/>
      <c r="M72" s="205"/>
      <c r="N72" s="205"/>
      <c r="O72" s="205"/>
      <c r="P72" s="205"/>
      <c r="Q72" s="205"/>
      <c r="R72" s="205"/>
      <c r="S72" s="205"/>
      <c r="T72" s="205"/>
      <c r="U72" s="205"/>
      <c r="V72" s="205"/>
      <c r="W72" s="273"/>
    </row>
    <row r="73" spans="2:36" ht="80.150000000000006" customHeight="1" thickBot="1" x14ac:dyDescent="0.6">
      <c r="B73" s="201"/>
      <c r="C73" s="202"/>
      <c r="D73" s="202"/>
      <c r="E73" s="202"/>
      <c r="F73" s="203" t="s">
        <v>458</v>
      </c>
      <c r="G73" s="203"/>
      <c r="H73" s="203"/>
      <c r="I73" s="203"/>
      <c r="J73" s="203"/>
      <c r="K73" s="203"/>
      <c r="L73" s="203"/>
      <c r="M73" s="203"/>
      <c r="N73" s="203"/>
      <c r="O73" s="203"/>
      <c r="P73" s="203"/>
      <c r="Q73" s="203"/>
      <c r="R73" s="203"/>
      <c r="S73" s="203"/>
      <c r="T73" s="203"/>
      <c r="U73" s="203"/>
      <c r="V73" s="203"/>
      <c r="W73" s="204"/>
      <c r="AA73" s="92" t="str">
        <f>F73</f>
        <v>・○○○駅より社宅まで送迎します、送迎できない場合、●●駅～●●駅間で電車で通勤してください。
　通勤費は研修最終日にお渡しします。
・社宅では、調理器具は完備しています。夕食は自炊または外食をしてください。ただし、洗面具・タオルは持参してください。
・移動費など支給するにあたり、KIT学生は印鑑を用意してください。</v>
      </c>
      <c r="AC73" s="88">
        <f>COUNTA(F73)</f>
        <v>1</v>
      </c>
    </row>
    <row r="74" spans="2:36" ht="25" customHeight="1" thickTop="1" thickBot="1" x14ac:dyDescent="0.3">
      <c r="B74" s="76" t="s">
        <v>238</v>
      </c>
      <c r="C74" s="74"/>
      <c r="D74" s="74"/>
      <c r="E74" s="74"/>
      <c r="F74" s="75"/>
      <c r="G74" s="75"/>
      <c r="H74" s="75"/>
      <c r="I74" s="75"/>
      <c r="J74" s="75"/>
      <c r="K74" s="75"/>
      <c r="L74" s="75"/>
      <c r="M74" s="75"/>
      <c r="N74" s="75"/>
      <c r="O74" s="75"/>
      <c r="P74" s="75"/>
      <c r="Q74" s="75"/>
      <c r="R74" s="75"/>
      <c r="S74" s="75"/>
      <c r="T74" s="75"/>
      <c r="U74" s="75"/>
      <c r="V74" s="75"/>
      <c r="W74" s="75"/>
    </row>
    <row r="75" spans="2:36" ht="20.149999999999999" customHeight="1" thickTop="1" x14ac:dyDescent="0.55000000000000004">
      <c r="B75" s="248" t="s">
        <v>239</v>
      </c>
      <c r="C75" s="249"/>
      <c r="D75" s="249"/>
      <c r="E75" s="249"/>
      <c r="F75" s="211" t="s">
        <v>411</v>
      </c>
      <c r="G75" s="212"/>
      <c r="H75" s="212"/>
      <c r="I75" s="212"/>
      <c r="J75" s="212"/>
      <c r="K75" s="212"/>
      <c r="L75" s="212"/>
      <c r="M75" s="212"/>
      <c r="N75" s="212"/>
      <c r="O75" s="212"/>
      <c r="P75" s="212"/>
      <c r="Q75" s="212"/>
      <c r="R75" s="212"/>
      <c r="S75" s="212"/>
      <c r="T75" s="212"/>
      <c r="U75" s="212"/>
      <c r="V75" s="212"/>
      <c r="W75" s="213"/>
    </row>
    <row r="76" spans="2:36" ht="20.149999999999999" customHeight="1" x14ac:dyDescent="0.55000000000000004">
      <c r="B76" s="250"/>
      <c r="C76" s="251"/>
      <c r="D76" s="251"/>
      <c r="E76" s="251"/>
      <c r="F76" s="240" t="s">
        <v>326</v>
      </c>
      <c r="G76" s="240"/>
      <c r="H76" s="240"/>
      <c r="I76" s="217" t="s">
        <v>236</v>
      </c>
      <c r="J76" s="218"/>
      <c r="K76" s="80" t="s">
        <v>47</v>
      </c>
      <c r="L76" s="219" t="s">
        <v>237</v>
      </c>
      <c r="M76" s="218"/>
      <c r="N76" s="80"/>
      <c r="O76" s="239" t="s">
        <v>327</v>
      </c>
      <c r="P76" s="240"/>
      <c r="Q76" s="240"/>
      <c r="R76" s="217" t="s">
        <v>236</v>
      </c>
      <c r="S76" s="218"/>
      <c r="T76" s="80" t="s">
        <v>47</v>
      </c>
      <c r="U76" s="219" t="s">
        <v>237</v>
      </c>
      <c r="V76" s="218"/>
      <c r="W76" s="54"/>
      <c r="AC76" s="88">
        <f>COUNTA(K76)</f>
        <v>1</v>
      </c>
      <c r="AD76" s="88">
        <f>COUNTA(N76)</f>
        <v>0</v>
      </c>
      <c r="AE76" s="95">
        <f>SUM(AC76:AD76)</f>
        <v>1</v>
      </c>
      <c r="AF76" s="88">
        <f>COUNTA(T76)</f>
        <v>1</v>
      </c>
      <c r="AG76" s="88">
        <f>COUNTA(W76)</f>
        <v>0</v>
      </c>
      <c r="AH76" s="95">
        <f>SUM(AF76:AG76)</f>
        <v>1</v>
      </c>
      <c r="AI76" s="88" t="str">
        <f>IF(AC76=1,"●",IF(AD76=0,""))</f>
        <v>●</v>
      </c>
      <c r="AJ76" s="88" t="str">
        <f>IF(AF76=1,"●",IF(AG76=0,""))</f>
        <v>●</v>
      </c>
    </row>
    <row r="77" spans="2:36" ht="20.149999999999999" customHeight="1" x14ac:dyDescent="0.55000000000000004">
      <c r="B77" s="250"/>
      <c r="C77" s="251"/>
      <c r="D77" s="251"/>
      <c r="E77" s="251"/>
      <c r="F77" s="246" t="s">
        <v>231</v>
      </c>
      <c r="G77" s="246"/>
      <c r="H77" s="246"/>
      <c r="I77" s="246"/>
      <c r="J77" s="246"/>
      <c r="K77" s="246"/>
      <c r="L77" s="246"/>
      <c r="M77" s="246"/>
      <c r="N77" s="246"/>
      <c r="O77" s="246"/>
      <c r="P77" s="246"/>
      <c r="Q77" s="246"/>
      <c r="R77" s="246"/>
      <c r="S77" s="246"/>
      <c r="T77" s="246"/>
      <c r="U77" s="246"/>
      <c r="V77" s="246"/>
      <c r="W77" s="247"/>
    </row>
    <row r="78" spans="2:36" ht="60" customHeight="1" x14ac:dyDescent="0.55000000000000004">
      <c r="B78" s="250"/>
      <c r="C78" s="251"/>
      <c r="D78" s="251"/>
      <c r="E78" s="251"/>
      <c r="F78" s="223" t="s">
        <v>459</v>
      </c>
      <c r="G78" s="223"/>
      <c r="H78" s="223"/>
      <c r="I78" s="223"/>
      <c r="J78" s="223"/>
      <c r="K78" s="223"/>
      <c r="L78" s="223"/>
      <c r="M78" s="223"/>
      <c r="N78" s="223"/>
      <c r="O78" s="223"/>
      <c r="P78" s="223"/>
      <c r="Q78" s="223"/>
      <c r="R78" s="223"/>
      <c r="S78" s="223"/>
      <c r="T78" s="223"/>
      <c r="U78" s="223"/>
      <c r="V78" s="223"/>
      <c r="W78" s="224"/>
      <c r="AA78" s="92" t="str">
        <f>F78</f>
        <v>・研修初日はスーツ（ネクタイ着用）でおこしください。
・作業着、作業ズボン、安全靴を貸与します。二日目以降に着用してください。
・作業着、作業ズボン、安全靴のサイズを教えてください。サイズ表は大学へ別途ご連絡します。</v>
      </c>
      <c r="AC78" s="88">
        <f>COUNTA(F78)</f>
        <v>1</v>
      </c>
    </row>
    <row r="79" spans="2:36" ht="20.149999999999999" customHeight="1" x14ac:dyDescent="0.55000000000000004">
      <c r="B79" s="250"/>
      <c r="C79" s="251"/>
      <c r="D79" s="251"/>
      <c r="E79" s="251"/>
      <c r="F79" s="214" t="s">
        <v>235</v>
      </c>
      <c r="G79" s="215"/>
      <c r="H79" s="215"/>
      <c r="I79" s="216"/>
      <c r="J79" s="217" t="s">
        <v>236</v>
      </c>
      <c r="K79" s="218"/>
      <c r="L79" s="80" t="s">
        <v>47</v>
      </c>
      <c r="M79" s="219" t="s">
        <v>237</v>
      </c>
      <c r="N79" s="218"/>
      <c r="O79" s="80"/>
      <c r="P79" s="220"/>
      <c r="Q79" s="221"/>
      <c r="R79" s="221"/>
      <c r="S79" s="221"/>
      <c r="T79" s="221"/>
      <c r="U79" s="221"/>
      <c r="V79" s="221"/>
      <c r="W79" s="222"/>
      <c r="AC79" s="88">
        <f>COUNTA(L79)</f>
        <v>1</v>
      </c>
      <c r="AD79" s="88">
        <f>COUNTA(O79)</f>
        <v>0</v>
      </c>
      <c r="AE79" s="90">
        <f>SUM(AC79:AD79)</f>
        <v>1</v>
      </c>
      <c r="AF79" s="88" t="str">
        <f>IF(AC79=1,"●",IF(AD79=0,""))</f>
        <v>●</v>
      </c>
    </row>
    <row r="80" spans="2:36" ht="30" customHeight="1" x14ac:dyDescent="0.55000000000000004">
      <c r="B80" s="250"/>
      <c r="C80" s="251"/>
      <c r="D80" s="251"/>
      <c r="E80" s="251"/>
      <c r="F80" s="252" t="s">
        <v>447</v>
      </c>
      <c r="G80" s="252"/>
      <c r="H80" s="252"/>
      <c r="I80" s="252"/>
      <c r="J80" s="252"/>
      <c r="K80" s="252"/>
      <c r="L80" s="252"/>
      <c r="M80" s="252"/>
      <c r="N80" s="252"/>
      <c r="O80" s="252"/>
      <c r="P80" s="252"/>
      <c r="Q80" s="252"/>
      <c r="R80" s="252"/>
      <c r="S80" s="252"/>
      <c r="T80" s="252"/>
      <c r="U80" s="252"/>
      <c r="V80" s="252"/>
      <c r="W80" s="253"/>
      <c r="AE80" s="90"/>
    </row>
    <row r="81" spans="2:32" ht="50.15" customHeight="1" x14ac:dyDescent="0.55000000000000004">
      <c r="B81" s="192" t="s">
        <v>438</v>
      </c>
      <c r="C81" s="193"/>
      <c r="D81" s="193"/>
      <c r="E81" s="193"/>
      <c r="F81" s="171" t="s">
        <v>439</v>
      </c>
      <c r="G81" s="171"/>
      <c r="H81" s="171"/>
      <c r="I81" s="166" t="s">
        <v>445</v>
      </c>
      <c r="J81" s="166"/>
      <c r="K81" s="238" t="s">
        <v>451</v>
      </c>
      <c r="L81" s="171"/>
      <c r="M81" s="171"/>
      <c r="N81" s="166" t="s">
        <v>445</v>
      </c>
      <c r="O81" s="166"/>
      <c r="P81" s="238" t="s">
        <v>450</v>
      </c>
      <c r="Q81" s="171"/>
      <c r="R81" s="171"/>
      <c r="S81" s="166" t="s">
        <v>445</v>
      </c>
      <c r="T81" s="167"/>
      <c r="U81" s="168"/>
      <c r="V81" s="169"/>
      <c r="W81" s="170"/>
      <c r="AC81" s="88">
        <f>COUNTA(I81)</f>
        <v>1</v>
      </c>
      <c r="AD81" s="88">
        <f>COUNTA(N81)</f>
        <v>1</v>
      </c>
      <c r="AE81" s="88">
        <f>COUNTA(S81)</f>
        <v>1</v>
      </c>
      <c r="AF81" s="88">
        <f>SUM(AC81:AE81)</f>
        <v>3</v>
      </c>
    </row>
    <row r="82" spans="2:32" ht="25" customHeight="1" x14ac:dyDescent="0.55000000000000004">
      <c r="B82" s="194"/>
      <c r="C82" s="195"/>
      <c r="D82" s="195"/>
      <c r="E82" s="195"/>
      <c r="F82" s="196" t="s">
        <v>444</v>
      </c>
      <c r="G82" s="196"/>
      <c r="H82" s="196"/>
      <c r="I82" s="175"/>
      <c r="J82" s="175"/>
      <c r="K82" s="175"/>
      <c r="L82" s="175"/>
      <c r="M82" s="175"/>
      <c r="N82" s="175"/>
      <c r="O82" s="175"/>
      <c r="P82" s="175"/>
      <c r="Q82" s="175"/>
      <c r="R82" s="175"/>
      <c r="S82" s="175"/>
      <c r="T82" s="175"/>
      <c r="U82" s="175"/>
      <c r="V82" s="175"/>
      <c r="W82" s="176"/>
      <c r="AC82" s="88">
        <f>COUNTA(I82)</f>
        <v>0</v>
      </c>
    </row>
    <row r="83" spans="2:32" ht="40" customHeight="1" thickBot="1" x14ac:dyDescent="0.6">
      <c r="B83" s="201" t="s">
        <v>230</v>
      </c>
      <c r="C83" s="202"/>
      <c r="D83" s="202"/>
      <c r="E83" s="202"/>
      <c r="F83" s="203" t="s">
        <v>250</v>
      </c>
      <c r="G83" s="203"/>
      <c r="H83" s="203"/>
      <c r="I83" s="203"/>
      <c r="J83" s="203"/>
      <c r="K83" s="203"/>
      <c r="L83" s="203"/>
      <c r="M83" s="203"/>
      <c r="N83" s="203"/>
      <c r="O83" s="203"/>
      <c r="P83" s="203"/>
      <c r="Q83" s="203"/>
      <c r="R83" s="203"/>
      <c r="S83" s="203"/>
      <c r="T83" s="203"/>
      <c r="U83" s="203"/>
      <c r="V83" s="203"/>
      <c r="W83" s="204"/>
      <c r="AA83" s="92" t="str">
        <f>F83</f>
        <v>・特に、事前課題はありませんが弊社ホームページの会社概要、製品案内などを確認してください。</v>
      </c>
      <c r="AC83" s="88">
        <f>COUNTA(F83)</f>
        <v>1</v>
      </c>
    </row>
    <row r="84" spans="2:32" ht="25" customHeight="1" thickTop="1" x14ac:dyDescent="0.55000000000000004">
      <c r="B84" s="61"/>
      <c r="C84" s="61"/>
      <c r="D84" s="61"/>
      <c r="E84" s="61"/>
      <c r="F84" s="130"/>
      <c r="G84" s="130"/>
      <c r="H84" s="130"/>
      <c r="I84" s="130"/>
      <c r="J84" s="130"/>
      <c r="K84" s="130"/>
      <c r="L84" s="130"/>
      <c r="M84" s="130"/>
      <c r="N84" s="130"/>
      <c r="O84" s="130"/>
      <c r="P84" s="130"/>
      <c r="Q84" s="130"/>
      <c r="R84" s="130"/>
      <c r="S84" s="130"/>
      <c r="T84" s="130"/>
      <c r="U84" s="130"/>
      <c r="V84" s="130"/>
      <c r="W84" s="130"/>
    </row>
    <row r="85" spans="2:32" ht="25" customHeight="1" x14ac:dyDescent="0.55000000000000004">
      <c r="B85" s="177" t="s">
        <v>455</v>
      </c>
      <c r="C85" s="177"/>
      <c r="D85" s="177"/>
      <c r="E85" s="177"/>
      <c r="F85" s="177"/>
      <c r="G85" s="177"/>
      <c r="H85" s="177"/>
      <c r="I85" s="177"/>
      <c r="J85" s="177"/>
      <c r="K85" s="177"/>
      <c r="L85" s="177"/>
      <c r="M85" s="177"/>
      <c r="N85" s="177"/>
      <c r="O85" s="177"/>
      <c r="P85" s="177"/>
      <c r="Q85" s="177"/>
      <c r="R85" s="177"/>
      <c r="S85" s="177"/>
      <c r="T85" s="177"/>
      <c r="U85" s="177"/>
      <c r="V85" s="177"/>
      <c r="W85" s="177"/>
    </row>
    <row r="86" spans="2:32" ht="25" customHeight="1" x14ac:dyDescent="0.55000000000000004">
      <c r="B86" s="61"/>
      <c r="C86" s="61"/>
      <c r="D86" s="61"/>
      <c r="E86" s="61"/>
      <c r="F86" s="130"/>
      <c r="G86" s="130"/>
      <c r="H86" s="130"/>
      <c r="I86" s="130"/>
      <c r="J86" s="130"/>
      <c r="K86" s="130"/>
      <c r="L86" s="130"/>
      <c r="M86" s="130"/>
      <c r="N86" s="130"/>
      <c r="O86" s="130"/>
      <c r="P86" s="130"/>
      <c r="Q86" s="130"/>
      <c r="R86" s="130"/>
      <c r="S86" s="130"/>
      <c r="T86" s="130"/>
      <c r="U86" s="130"/>
      <c r="V86" s="130"/>
      <c r="W86" s="130"/>
    </row>
    <row r="87" spans="2:32" ht="25" customHeight="1" thickBot="1" x14ac:dyDescent="0.3">
      <c r="B87" s="198" t="s">
        <v>454</v>
      </c>
      <c r="C87" s="198"/>
      <c r="D87" s="198"/>
      <c r="E87" s="198"/>
      <c r="F87" s="198"/>
      <c r="G87" s="198"/>
      <c r="H87" s="198"/>
      <c r="I87" s="198"/>
      <c r="J87" s="198"/>
      <c r="K87" s="198"/>
      <c r="L87" s="198"/>
      <c r="M87" s="198"/>
      <c r="N87" s="198"/>
      <c r="O87" s="198"/>
      <c r="P87" s="198"/>
      <c r="Q87" s="198"/>
      <c r="R87" s="198"/>
      <c r="S87" s="198"/>
      <c r="T87" s="198"/>
      <c r="U87" s="198"/>
      <c r="V87" s="198"/>
      <c r="W87" s="198"/>
    </row>
    <row r="88" spans="2:32" ht="25" customHeight="1" thickTop="1" x14ac:dyDescent="0.55000000000000004">
      <c r="B88" s="188" t="s">
        <v>416</v>
      </c>
      <c r="C88" s="189"/>
      <c r="D88" s="189"/>
      <c r="E88" s="189"/>
      <c r="F88" s="174" t="s">
        <v>417</v>
      </c>
      <c r="G88" s="174"/>
      <c r="H88" s="174"/>
      <c r="I88" s="228" t="s">
        <v>424</v>
      </c>
      <c r="J88" s="228"/>
      <c r="K88" s="228"/>
      <c r="L88" s="228"/>
      <c r="M88" s="228"/>
      <c r="N88" s="184" t="s">
        <v>423</v>
      </c>
      <c r="O88" s="185"/>
      <c r="P88" s="185"/>
      <c r="Q88" s="185"/>
      <c r="R88" s="186" t="s">
        <v>426</v>
      </c>
      <c r="S88" s="186"/>
      <c r="T88" s="186"/>
      <c r="U88" s="186"/>
      <c r="V88" s="186"/>
      <c r="W88" s="187"/>
      <c r="AC88" s="88">
        <f>COUNTA(I88)</f>
        <v>1</v>
      </c>
      <c r="AD88" s="88">
        <f>COUNTA(R88)</f>
        <v>1</v>
      </c>
    </row>
    <row r="89" spans="2:32" ht="25" customHeight="1" x14ac:dyDescent="0.55000000000000004">
      <c r="B89" s="159"/>
      <c r="C89" s="160"/>
      <c r="D89" s="160"/>
      <c r="E89" s="160"/>
      <c r="F89" s="199" t="s">
        <v>418</v>
      </c>
      <c r="G89" s="199"/>
      <c r="H89" s="199"/>
      <c r="I89" s="229" t="s">
        <v>424</v>
      </c>
      <c r="J89" s="229"/>
      <c r="K89" s="229"/>
      <c r="L89" s="229"/>
      <c r="M89" s="229"/>
      <c r="N89" s="155" t="s">
        <v>427</v>
      </c>
      <c r="O89" s="156"/>
      <c r="P89" s="156"/>
      <c r="Q89" s="156"/>
      <c r="R89" s="153" t="s">
        <v>428</v>
      </c>
      <c r="S89" s="153"/>
      <c r="T89" s="153"/>
      <c r="U89" s="153"/>
      <c r="V89" s="153"/>
      <c r="W89" s="154"/>
      <c r="AC89" s="88">
        <f>COUNTA(I89)</f>
        <v>1</v>
      </c>
      <c r="AD89" s="88">
        <f>COUNTA(R89)</f>
        <v>1</v>
      </c>
    </row>
    <row r="90" spans="2:32" ht="25" customHeight="1" thickBot="1" x14ac:dyDescent="0.6">
      <c r="B90" s="161"/>
      <c r="C90" s="162"/>
      <c r="D90" s="162"/>
      <c r="E90" s="162"/>
      <c r="F90" s="190" t="s">
        <v>425</v>
      </c>
      <c r="G90" s="190"/>
      <c r="H90" s="190"/>
      <c r="I90" s="190"/>
      <c r="J90" s="190"/>
      <c r="K90" s="190"/>
      <c r="L90" s="190"/>
      <c r="M90" s="190"/>
      <c r="N90" s="190"/>
      <c r="O90" s="190"/>
      <c r="P90" s="190"/>
      <c r="Q90" s="190"/>
      <c r="R90" s="190"/>
      <c r="S90" s="190"/>
      <c r="T90" s="190"/>
      <c r="U90" s="190"/>
      <c r="V90" s="190"/>
      <c r="W90" s="191"/>
    </row>
    <row r="91" spans="2:32" ht="25" customHeight="1" x14ac:dyDescent="0.55000000000000004">
      <c r="B91" s="157" t="s">
        <v>429</v>
      </c>
      <c r="C91" s="158"/>
      <c r="D91" s="158"/>
      <c r="E91" s="158"/>
      <c r="F91" s="230" t="s">
        <v>430</v>
      </c>
      <c r="G91" s="230"/>
      <c r="H91" s="230"/>
      <c r="I91" s="231" t="s">
        <v>431</v>
      </c>
      <c r="J91" s="231"/>
      <c r="K91" s="231"/>
      <c r="L91" s="231"/>
      <c r="M91" s="231"/>
      <c r="N91" s="231"/>
      <c r="O91" s="231"/>
      <c r="P91" s="231"/>
      <c r="Q91" s="231"/>
      <c r="R91" s="231"/>
      <c r="S91" s="231"/>
      <c r="T91" s="231"/>
      <c r="U91" s="231"/>
      <c r="V91" s="231"/>
      <c r="W91" s="232"/>
      <c r="AC91" s="88">
        <f>COUNTA(I91)</f>
        <v>1</v>
      </c>
    </row>
    <row r="92" spans="2:32" ht="40" customHeight="1" x14ac:dyDescent="0.55000000000000004">
      <c r="B92" s="159"/>
      <c r="C92" s="160"/>
      <c r="D92" s="160"/>
      <c r="E92" s="160"/>
      <c r="F92" s="235" t="s">
        <v>432</v>
      </c>
      <c r="G92" s="235"/>
      <c r="H92" s="235"/>
      <c r="I92" s="236" t="s">
        <v>433</v>
      </c>
      <c r="J92" s="236"/>
      <c r="K92" s="236"/>
      <c r="L92" s="236"/>
      <c r="M92" s="236"/>
      <c r="N92" s="236"/>
      <c r="O92" s="236"/>
      <c r="P92" s="236"/>
      <c r="Q92" s="236"/>
      <c r="R92" s="236"/>
      <c r="S92" s="236"/>
      <c r="T92" s="236"/>
      <c r="U92" s="236"/>
      <c r="V92" s="236"/>
      <c r="W92" s="237"/>
      <c r="AC92" s="88">
        <f>COUNTA(I92)</f>
        <v>1</v>
      </c>
    </row>
    <row r="93" spans="2:32" ht="25" customHeight="1" thickBot="1" x14ac:dyDescent="0.6">
      <c r="B93" s="161"/>
      <c r="C93" s="162"/>
      <c r="D93" s="162"/>
      <c r="E93" s="162"/>
      <c r="F93" s="233" t="s">
        <v>434</v>
      </c>
      <c r="G93" s="233"/>
      <c r="H93" s="233"/>
      <c r="I93" s="233"/>
      <c r="J93" s="233"/>
      <c r="K93" s="233"/>
      <c r="L93" s="233"/>
      <c r="M93" s="233"/>
      <c r="N93" s="233"/>
      <c r="O93" s="233"/>
      <c r="P93" s="233"/>
      <c r="Q93" s="233"/>
      <c r="R93" s="233"/>
      <c r="S93" s="233"/>
      <c r="T93" s="233"/>
      <c r="U93" s="233"/>
      <c r="V93" s="233"/>
      <c r="W93" s="234"/>
    </row>
    <row r="94" spans="2:32" ht="25" customHeight="1" x14ac:dyDescent="0.55000000000000004">
      <c r="B94" s="200" t="s">
        <v>440</v>
      </c>
      <c r="C94" s="158"/>
      <c r="D94" s="158"/>
      <c r="E94" s="158"/>
      <c r="F94" s="173" t="s">
        <v>419</v>
      </c>
      <c r="G94" s="173"/>
      <c r="H94" s="173"/>
      <c r="I94" s="151" t="s">
        <v>435</v>
      </c>
      <c r="J94" s="151"/>
      <c r="K94" s="151"/>
      <c r="L94" s="151"/>
      <c r="M94" s="151"/>
      <c r="N94" s="172" t="s">
        <v>420</v>
      </c>
      <c r="O94" s="173"/>
      <c r="P94" s="173"/>
      <c r="Q94" s="151" t="s">
        <v>436</v>
      </c>
      <c r="R94" s="151"/>
      <c r="S94" s="151"/>
      <c r="T94" s="151"/>
      <c r="U94" s="151"/>
      <c r="V94" s="151"/>
      <c r="W94" s="152"/>
      <c r="AC94" s="88">
        <f>COUNTA(I94)</f>
        <v>1</v>
      </c>
      <c r="AD94" s="88">
        <f>COUNTA(Q94)</f>
        <v>1</v>
      </c>
    </row>
    <row r="95" spans="2:32" ht="25" customHeight="1" thickBot="1" x14ac:dyDescent="0.6">
      <c r="B95" s="159"/>
      <c r="C95" s="160"/>
      <c r="D95" s="160"/>
      <c r="E95" s="160"/>
      <c r="F95" s="199" t="s">
        <v>421</v>
      </c>
      <c r="G95" s="199"/>
      <c r="H95" s="199"/>
      <c r="I95" s="153" t="s">
        <v>437</v>
      </c>
      <c r="J95" s="153"/>
      <c r="K95" s="153"/>
      <c r="L95" s="153"/>
      <c r="M95" s="153"/>
      <c r="N95" s="153"/>
      <c r="O95" s="153"/>
      <c r="P95" s="153"/>
      <c r="Q95" s="153"/>
      <c r="R95" s="153"/>
      <c r="S95" s="153"/>
      <c r="T95" s="153"/>
      <c r="U95" s="153"/>
      <c r="V95" s="153"/>
      <c r="W95" s="154"/>
      <c r="AC95" s="88">
        <f>COUNTA(I95)</f>
        <v>1</v>
      </c>
    </row>
    <row r="96" spans="2:32" ht="25" customHeight="1" thickTop="1" thickBot="1" x14ac:dyDescent="0.3">
      <c r="B96" s="197" t="s">
        <v>443</v>
      </c>
      <c r="C96" s="197"/>
      <c r="D96" s="197"/>
      <c r="E96" s="197"/>
      <c r="F96" s="197"/>
      <c r="G96" s="197"/>
      <c r="H96" s="197"/>
      <c r="I96" s="197"/>
      <c r="J96" s="197"/>
      <c r="K96" s="197"/>
      <c r="L96" s="197"/>
      <c r="M96" s="197"/>
      <c r="N96" s="197"/>
      <c r="O96" s="197"/>
      <c r="P96" s="197"/>
      <c r="Q96" s="197"/>
      <c r="R96" s="197"/>
      <c r="S96" s="197"/>
      <c r="T96" s="197"/>
      <c r="U96" s="197"/>
      <c r="V96" s="197"/>
      <c r="W96" s="197"/>
    </row>
    <row r="97" spans="2:50" ht="30" customHeight="1" thickTop="1" x14ac:dyDescent="0.55000000000000004">
      <c r="B97" s="178" t="s">
        <v>453</v>
      </c>
      <c r="C97" s="179"/>
      <c r="D97" s="179"/>
      <c r="E97" s="179"/>
      <c r="F97" s="163" t="s">
        <v>412</v>
      </c>
      <c r="G97" s="163"/>
      <c r="H97" s="163"/>
      <c r="I97" s="165" t="s">
        <v>413</v>
      </c>
      <c r="J97" s="165"/>
      <c r="K97" s="164" t="s">
        <v>415</v>
      </c>
      <c r="L97" s="163"/>
      <c r="M97" s="163"/>
      <c r="N97" s="165" t="s">
        <v>413</v>
      </c>
      <c r="O97" s="165"/>
      <c r="P97" s="164" t="s">
        <v>452</v>
      </c>
      <c r="Q97" s="163"/>
      <c r="R97" s="163"/>
      <c r="S97" s="165" t="s">
        <v>413</v>
      </c>
      <c r="T97" s="165"/>
      <c r="U97" s="139"/>
      <c r="V97" s="140"/>
      <c r="W97" s="141"/>
      <c r="AC97" s="88">
        <f>COUNTA(I97)</f>
        <v>1</v>
      </c>
      <c r="AD97" s="88">
        <f>COUNTA(N97)</f>
        <v>1</v>
      </c>
      <c r="AE97" s="88">
        <f>COUNTA(S97)</f>
        <v>1</v>
      </c>
      <c r="AF97" s="88">
        <f>SUM(AC97:AE97)</f>
        <v>3</v>
      </c>
    </row>
    <row r="98" spans="2:50" ht="30" customHeight="1" thickBot="1" x14ac:dyDescent="0.6">
      <c r="B98" s="180"/>
      <c r="C98" s="181"/>
      <c r="D98" s="181"/>
      <c r="E98" s="181"/>
      <c r="F98" s="182" t="s">
        <v>422</v>
      </c>
      <c r="G98" s="182"/>
      <c r="H98" s="182"/>
      <c r="I98" s="182"/>
      <c r="J98" s="182"/>
      <c r="K98" s="182"/>
      <c r="L98" s="182"/>
      <c r="M98" s="182"/>
      <c r="N98" s="182"/>
      <c r="O98" s="182"/>
      <c r="P98" s="182"/>
      <c r="Q98" s="182"/>
      <c r="R98" s="182"/>
      <c r="S98" s="182"/>
      <c r="T98" s="182"/>
      <c r="U98" s="182"/>
      <c r="V98" s="182"/>
      <c r="W98" s="183"/>
    </row>
    <row r="99" spans="2:50" ht="18" customHeight="1" thickTop="1" x14ac:dyDescent="0.2">
      <c r="B99" s="8"/>
      <c r="T99" s="210"/>
      <c r="U99" s="210"/>
      <c r="V99" s="210"/>
      <c r="W99" s="210"/>
    </row>
    <row r="100" spans="2:50" ht="18" customHeight="1" x14ac:dyDescent="0.2">
      <c r="B100" s="8"/>
      <c r="T100" s="25"/>
      <c r="U100" s="81" t="s">
        <v>460</v>
      </c>
      <c r="V100" s="79" t="s">
        <v>323</v>
      </c>
      <c r="W100" s="81" t="s">
        <v>461</v>
      </c>
    </row>
    <row r="101" spans="2:50" x14ac:dyDescent="0.55000000000000004">
      <c r="G101" s="17"/>
      <c r="H101" s="17"/>
      <c r="I101" s="11"/>
      <c r="K101" s="24" t="s">
        <v>49</v>
      </c>
      <c r="L101" s="24"/>
      <c r="M101" s="24"/>
      <c r="N101" s="24" t="s">
        <v>50</v>
      </c>
      <c r="O101" s="24"/>
      <c r="P101" s="24"/>
      <c r="Q101" s="24"/>
      <c r="R101" s="24" t="s">
        <v>122</v>
      </c>
      <c r="S101" s="24"/>
      <c r="T101" s="24"/>
      <c r="U101" s="24"/>
      <c r="V101" s="24" t="s">
        <v>51</v>
      </c>
      <c r="W101" s="24"/>
      <c r="X101" s="24"/>
      <c r="Y101" s="24" t="s">
        <v>52</v>
      </c>
      <c r="Z101" s="24"/>
      <c r="AE101" s="88" t="s">
        <v>53</v>
      </c>
      <c r="AI101" s="88" t="s">
        <v>54</v>
      </c>
      <c r="AT101" s="18" t="s">
        <v>55</v>
      </c>
      <c r="AU101" s="18"/>
      <c r="AV101" s="18"/>
      <c r="AW101" s="18"/>
      <c r="AX101" s="18"/>
    </row>
    <row r="102" spans="2:50" x14ac:dyDescent="0.55000000000000004">
      <c r="G102" s="17" t="s">
        <v>5</v>
      </c>
      <c r="H102" s="17" t="s">
        <v>48</v>
      </c>
      <c r="I102" s="131" t="s">
        <v>344</v>
      </c>
      <c r="J102" s="98"/>
      <c r="K102" s="24" t="s">
        <v>176</v>
      </c>
      <c r="L102" s="24"/>
      <c r="M102" s="24"/>
      <c r="N102" s="24" t="s">
        <v>176</v>
      </c>
      <c r="O102" s="24"/>
      <c r="P102" s="24"/>
      <c r="Q102" s="24"/>
      <c r="R102" s="24" t="s">
        <v>176</v>
      </c>
      <c r="S102" s="24"/>
      <c r="T102" s="24"/>
      <c r="U102" s="24"/>
      <c r="V102" s="24" t="s">
        <v>176</v>
      </c>
      <c r="W102" s="24"/>
      <c r="X102" s="24"/>
      <c r="Y102" s="24" t="s">
        <v>176</v>
      </c>
      <c r="Z102" s="24"/>
      <c r="AE102" s="88" t="s">
        <v>176</v>
      </c>
      <c r="AI102" s="88" t="s">
        <v>176</v>
      </c>
      <c r="AT102" s="24" t="s">
        <v>176</v>
      </c>
      <c r="AU102" s="18"/>
      <c r="AV102" s="18"/>
      <c r="AW102" s="18"/>
      <c r="AX102" s="18"/>
    </row>
    <row r="103" spans="2:50" x14ac:dyDescent="0.55000000000000004">
      <c r="G103" s="17" t="s">
        <v>41</v>
      </c>
      <c r="H103" s="18"/>
      <c r="I103" s="131" t="s">
        <v>355</v>
      </c>
      <c r="J103" s="98"/>
      <c r="K103" s="24" t="s">
        <v>91</v>
      </c>
      <c r="L103" s="24"/>
      <c r="M103" s="24"/>
      <c r="N103" s="24" t="s">
        <v>97</v>
      </c>
      <c r="O103" s="24"/>
      <c r="P103" s="24"/>
      <c r="Q103" s="24"/>
      <c r="R103" s="24" t="s">
        <v>109</v>
      </c>
      <c r="S103" s="24"/>
      <c r="T103" s="24"/>
      <c r="U103" s="24"/>
      <c r="V103" s="24" t="s">
        <v>123</v>
      </c>
      <c r="W103" s="24"/>
      <c r="X103" s="24"/>
      <c r="Y103" s="24" t="s">
        <v>131</v>
      </c>
      <c r="Z103" s="24"/>
      <c r="AE103" s="88" t="s">
        <v>140</v>
      </c>
      <c r="AI103" s="88" t="s">
        <v>148</v>
      </c>
      <c r="AT103" s="24" t="s">
        <v>172</v>
      </c>
      <c r="AU103" s="18"/>
      <c r="AV103" s="18"/>
      <c r="AW103" s="18"/>
      <c r="AX103" s="18"/>
    </row>
    <row r="104" spans="2:50" x14ac:dyDescent="0.55000000000000004">
      <c r="G104" s="17" t="s">
        <v>42</v>
      </c>
      <c r="H104" s="18"/>
      <c r="I104" s="131" t="s">
        <v>356</v>
      </c>
      <c r="K104" s="24" t="s">
        <v>56</v>
      </c>
      <c r="L104" s="24"/>
      <c r="M104" s="24"/>
      <c r="N104" s="24" t="s">
        <v>99</v>
      </c>
      <c r="O104" s="24"/>
      <c r="P104" s="24"/>
      <c r="Q104" s="24"/>
      <c r="R104" s="24" t="s">
        <v>110</v>
      </c>
      <c r="S104" s="24"/>
      <c r="T104" s="24"/>
      <c r="U104" s="24"/>
      <c r="V104" s="24" t="s">
        <v>124</v>
      </c>
      <c r="W104" s="24"/>
      <c r="X104" s="24"/>
      <c r="Y104" s="24" t="s">
        <v>132</v>
      </c>
      <c r="Z104" s="24"/>
      <c r="AE104" s="88" t="s">
        <v>141</v>
      </c>
      <c r="AI104" s="88" t="s">
        <v>149</v>
      </c>
      <c r="AT104" s="24" t="s">
        <v>173</v>
      </c>
      <c r="AU104" s="18"/>
      <c r="AV104" s="18"/>
      <c r="AW104" s="18"/>
      <c r="AX104" s="18"/>
    </row>
    <row r="105" spans="2:50" x14ac:dyDescent="0.55000000000000004">
      <c r="G105" s="17" t="s">
        <v>43</v>
      </c>
      <c r="H105" s="18"/>
      <c r="I105" s="11"/>
      <c r="K105" s="24" t="s">
        <v>57</v>
      </c>
      <c r="L105" s="24"/>
      <c r="M105" s="24"/>
      <c r="N105" s="24" t="s">
        <v>98</v>
      </c>
      <c r="O105" s="24"/>
      <c r="P105" s="24"/>
      <c r="Q105" s="24"/>
      <c r="R105" s="24" t="s">
        <v>111</v>
      </c>
      <c r="S105" s="24"/>
      <c r="T105" s="24"/>
      <c r="U105" s="24"/>
      <c r="V105" s="24" t="s">
        <v>125</v>
      </c>
      <c r="W105" s="24"/>
      <c r="X105" s="24"/>
      <c r="Y105" s="24" t="s">
        <v>133</v>
      </c>
      <c r="Z105" s="24"/>
      <c r="AE105" s="88" t="s">
        <v>142</v>
      </c>
      <c r="AI105" s="88" t="s">
        <v>150</v>
      </c>
      <c r="AT105" s="24" t="s">
        <v>174</v>
      </c>
      <c r="AU105" s="18"/>
      <c r="AV105" s="18"/>
      <c r="AW105" s="18"/>
      <c r="AX105" s="18"/>
    </row>
    <row r="106" spans="2:50" x14ac:dyDescent="0.55000000000000004">
      <c r="G106" s="17" t="s">
        <v>13</v>
      </c>
      <c r="H106" s="18"/>
      <c r="I106" s="11"/>
      <c r="K106" s="24" t="s">
        <v>58</v>
      </c>
      <c r="L106" s="24"/>
      <c r="M106" s="24"/>
      <c r="N106" s="24" t="s">
        <v>100</v>
      </c>
      <c r="O106" s="24"/>
      <c r="P106" s="24"/>
      <c r="Q106" s="24"/>
      <c r="R106" s="24" t="s">
        <v>112</v>
      </c>
      <c r="S106" s="24"/>
      <c r="T106" s="24"/>
      <c r="U106" s="24"/>
      <c r="V106" s="24" t="s">
        <v>126</v>
      </c>
      <c r="W106" s="24"/>
      <c r="X106" s="24"/>
      <c r="Y106" s="24" t="s">
        <v>134</v>
      </c>
      <c r="Z106" s="24"/>
      <c r="AE106" s="88" t="s">
        <v>143</v>
      </c>
      <c r="AI106" s="88" t="s">
        <v>151</v>
      </c>
      <c r="AT106" s="24" t="s">
        <v>175</v>
      </c>
      <c r="AU106" s="18"/>
      <c r="AV106" s="18"/>
      <c r="AW106" s="18"/>
      <c r="AX106" s="18"/>
    </row>
    <row r="107" spans="2:50" x14ac:dyDescent="0.55000000000000004">
      <c r="G107" s="17" t="s">
        <v>44</v>
      </c>
      <c r="H107" s="18"/>
      <c r="I107" s="11"/>
      <c r="K107" s="24" t="s">
        <v>59</v>
      </c>
      <c r="L107" s="24"/>
      <c r="M107" s="24"/>
      <c r="N107" s="24" t="s">
        <v>101</v>
      </c>
      <c r="O107" s="24"/>
      <c r="P107" s="24"/>
      <c r="Q107" s="24"/>
      <c r="R107" s="24" t="s">
        <v>113</v>
      </c>
      <c r="S107" s="24"/>
      <c r="T107" s="24"/>
      <c r="U107" s="24"/>
      <c r="V107" s="24" t="s">
        <v>127</v>
      </c>
      <c r="W107" s="24"/>
      <c r="X107" s="24"/>
      <c r="Y107" s="24" t="s">
        <v>135</v>
      </c>
      <c r="Z107" s="24"/>
      <c r="AE107" s="88" t="s">
        <v>144</v>
      </c>
      <c r="AI107" s="88" t="s">
        <v>152</v>
      </c>
      <c r="AT107" s="18"/>
      <c r="AU107" s="18"/>
      <c r="AV107" s="18"/>
      <c r="AW107" s="18"/>
      <c r="AX107" s="18"/>
    </row>
    <row r="108" spans="2:50" x14ac:dyDescent="0.55000000000000004">
      <c r="G108" s="17" t="s">
        <v>45</v>
      </c>
      <c r="H108" s="18"/>
      <c r="I108" s="11"/>
      <c r="K108" s="24" t="s">
        <v>60</v>
      </c>
      <c r="L108" s="24"/>
      <c r="M108" s="24"/>
      <c r="N108" s="24" t="s">
        <v>102</v>
      </c>
      <c r="O108" s="24"/>
      <c r="P108" s="24"/>
      <c r="Q108" s="24"/>
      <c r="R108" s="24" t="s">
        <v>114</v>
      </c>
      <c r="S108" s="24"/>
      <c r="T108" s="24"/>
      <c r="U108" s="24"/>
      <c r="V108" s="24" t="s">
        <v>128</v>
      </c>
      <c r="W108" s="24"/>
      <c r="X108" s="24"/>
      <c r="Y108" s="24" t="s">
        <v>136</v>
      </c>
      <c r="Z108" s="24"/>
      <c r="AE108" s="88" t="s">
        <v>145</v>
      </c>
      <c r="AI108" s="88" t="s">
        <v>153</v>
      </c>
      <c r="AT108" s="18"/>
      <c r="AU108" s="18"/>
      <c r="AV108" s="18"/>
      <c r="AW108" s="18"/>
      <c r="AX108" s="18"/>
    </row>
    <row r="109" spans="2:50" x14ac:dyDescent="0.55000000000000004">
      <c r="I109" s="131" t="s">
        <v>394</v>
      </c>
      <c r="K109" s="24" t="s">
        <v>61</v>
      </c>
      <c r="L109" s="24"/>
      <c r="M109" s="24"/>
      <c r="N109" s="24" t="s">
        <v>103</v>
      </c>
      <c r="O109" s="24"/>
      <c r="P109" s="24"/>
      <c r="Q109" s="24"/>
      <c r="R109" s="24" t="s">
        <v>115</v>
      </c>
      <c r="S109" s="24"/>
      <c r="T109" s="24"/>
      <c r="U109" s="24"/>
      <c r="V109" s="24" t="s">
        <v>129</v>
      </c>
      <c r="W109" s="24"/>
      <c r="X109" s="24"/>
      <c r="Y109" s="24" t="s">
        <v>137</v>
      </c>
      <c r="Z109" s="24"/>
      <c r="AE109" s="88" t="s">
        <v>146</v>
      </c>
      <c r="AI109" s="88" t="s">
        <v>154</v>
      </c>
      <c r="AT109" s="18"/>
      <c r="AU109" s="18"/>
      <c r="AV109" s="18"/>
      <c r="AW109" s="18"/>
      <c r="AX109" s="18"/>
    </row>
    <row r="110" spans="2:50" x14ac:dyDescent="0.55000000000000004">
      <c r="I110" s="131" t="s">
        <v>393</v>
      </c>
      <c r="K110" s="24" t="s">
        <v>62</v>
      </c>
      <c r="L110" s="24"/>
      <c r="M110" s="24"/>
      <c r="N110" s="24" t="s">
        <v>104</v>
      </c>
      <c r="O110" s="24"/>
      <c r="P110" s="24"/>
      <c r="Q110" s="24"/>
      <c r="R110" s="24" t="s">
        <v>116</v>
      </c>
      <c r="S110" s="24"/>
      <c r="T110" s="24"/>
      <c r="U110" s="24"/>
      <c r="V110" s="24" t="s">
        <v>130</v>
      </c>
      <c r="W110" s="24"/>
      <c r="X110" s="24"/>
      <c r="Y110" s="24" t="s">
        <v>138</v>
      </c>
      <c r="Z110" s="24"/>
      <c r="AE110" s="88" t="s">
        <v>147</v>
      </c>
      <c r="AI110" s="88" t="s">
        <v>155</v>
      </c>
      <c r="AT110" s="18"/>
      <c r="AU110" s="18"/>
      <c r="AV110" s="18"/>
      <c r="AW110" s="18"/>
      <c r="AX110" s="18"/>
    </row>
    <row r="111" spans="2:50" x14ac:dyDescent="0.55000000000000004">
      <c r="I111" s="131" t="s">
        <v>395</v>
      </c>
      <c r="K111" s="24" t="s">
        <v>63</v>
      </c>
      <c r="L111" s="24"/>
      <c r="M111" s="24"/>
      <c r="N111" s="24" t="s">
        <v>105</v>
      </c>
      <c r="O111" s="24"/>
      <c r="P111" s="24"/>
      <c r="Q111" s="24"/>
      <c r="R111" s="24" t="s">
        <v>117</v>
      </c>
      <c r="S111" s="24"/>
      <c r="T111" s="24"/>
      <c r="U111" s="24"/>
      <c r="V111" s="24"/>
      <c r="W111" s="24"/>
      <c r="X111" s="24"/>
      <c r="Y111" s="24" t="s">
        <v>139</v>
      </c>
      <c r="Z111" s="24"/>
      <c r="AI111" s="88" t="s">
        <v>156</v>
      </c>
      <c r="AT111" s="18"/>
      <c r="AU111" s="18"/>
      <c r="AV111" s="18"/>
      <c r="AW111" s="18"/>
      <c r="AX111" s="18"/>
    </row>
    <row r="112" spans="2:50" x14ac:dyDescent="0.55000000000000004">
      <c r="I112" s="131"/>
      <c r="K112" s="24" t="s">
        <v>64</v>
      </c>
      <c r="L112" s="24"/>
      <c r="M112" s="24"/>
      <c r="N112" s="24" t="s">
        <v>106</v>
      </c>
      <c r="O112" s="24"/>
      <c r="P112" s="24"/>
      <c r="Q112" s="24"/>
      <c r="R112" s="24" t="s">
        <v>118</v>
      </c>
      <c r="S112" s="24"/>
      <c r="T112" s="24"/>
      <c r="U112" s="24"/>
      <c r="V112" s="24"/>
      <c r="W112" s="24"/>
      <c r="X112" s="24"/>
      <c r="Y112" s="24"/>
      <c r="Z112" s="24"/>
      <c r="AI112" s="88" t="s">
        <v>157</v>
      </c>
      <c r="AT112" s="18"/>
      <c r="AU112" s="18"/>
      <c r="AV112" s="18"/>
      <c r="AW112" s="18"/>
      <c r="AX112" s="18"/>
    </row>
    <row r="113" spans="9:50" x14ac:dyDescent="0.55000000000000004">
      <c r="I113" s="131"/>
      <c r="K113" s="24" t="s">
        <v>65</v>
      </c>
      <c r="L113" s="24"/>
      <c r="M113" s="24"/>
      <c r="N113" s="24" t="s">
        <v>107</v>
      </c>
      <c r="O113" s="24"/>
      <c r="P113" s="24"/>
      <c r="Q113" s="24"/>
      <c r="R113" s="24" t="s">
        <v>119</v>
      </c>
      <c r="S113" s="24"/>
      <c r="T113" s="24"/>
      <c r="U113" s="24"/>
      <c r="V113" s="24"/>
      <c r="W113" s="24"/>
      <c r="X113" s="24"/>
      <c r="Y113" s="24"/>
      <c r="Z113" s="24"/>
      <c r="AI113" s="88" t="s">
        <v>158</v>
      </c>
      <c r="AT113" s="18"/>
      <c r="AU113" s="18"/>
      <c r="AV113" s="18"/>
      <c r="AW113" s="18"/>
      <c r="AX113" s="18"/>
    </row>
    <row r="114" spans="9:50" x14ac:dyDescent="0.55000000000000004">
      <c r="I114" s="131" t="s">
        <v>413</v>
      </c>
      <c r="K114" s="24" t="s">
        <v>92</v>
      </c>
      <c r="L114" s="24"/>
      <c r="M114" s="24"/>
      <c r="N114" s="24" t="s">
        <v>108</v>
      </c>
      <c r="O114" s="24"/>
      <c r="P114" s="24"/>
      <c r="Q114" s="24"/>
      <c r="R114" s="24" t="s">
        <v>120</v>
      </c>
      <c r="S114" s="24"/>
      <c r="T114" s="24"/>
      <c r="U114" s="24"/>
      <c r="V114" s="24"/>
      <c r="W114" s="24"/>
      <c r="X114" s="24"/>
      <c r="Y114" s="24"/>
      <c r="Z114" s="24"/>
      <c r="AI114" s="88" t="s">
        <v>159</v>
      </c>
      <c r="AT114" s="18"/>
      <c r="AU114" s="18"/>
      <c r="AV114" s="18"/>
      <c r="AW114" s="18"/>
      <c r="AX114" s="18"/>
    </row>
    <row r="115" spans="9:50" x14ac:dyDescent="0.55000000000000004">
      <c r="I115" s="131" t="s">
        <v>414</v>
      </c>
      <c r="K115" s="24" t="s">
        <v>66</v>
      </c>
      <c r="L115" s="24"/>
      <c r="M115" s="24"/>
      <c r="N115" s="24"/>
      <c r="O115" s="24"/>
      <c r="P115" s="24"/>
      <c r="Q115" s="24"/>
      <c r="R115" s="24" t="s">
        <v>121</v>
      </c>
      <c r="S115" s="24"/>
      <c r="T115" s="24"/>
      <c r="U115" s="24"/>
      <c r="V115" s="24"/>
      <c r="W115" s="24"/>
      <c r="X115" s="24"/>
      <c r="Y115" s="24"/>
      <c r="Z115" s="24"/>
      <c r="AI115" s="88" t="s">
        <v>160</v>
      </c>
      <c r="AT115" s="18"/>
      <c r="AU115" s="18"/>
      <c r="AV115" s="18"/>
      <c r="AW115" s="18"/>
      <c r="AX115" s="18"/>
    </row>
    <row r="116" spans="9:50" x14ac:dyDescent="0.55000000000000004">
      <c r="I116" s="131"/>
      <c r="K116" s="24" t="s">
        <v>67</v>
      </c>
      <c r="L116" s="24"/>
      <c r="M116" s="24"/>
      <c r="N116" s="24"/>
      <c r="O116" s="24"/>
      <c r="P116" s="24"/>
      <c r="Q116" s="24"/>
      <c r="R116" s="24"/>
      <c r="S116" s="24"/>
      <c r="T116" s="24"/>
      <c r="U116" s="24"/>
      <c r="V116" s="24"/>
      <c r="W116" s="24"/>
      <c r="X116" s="24"/>
      <c r="Y116" s="24"/>
      <c r="Z116" s="24"/>
      <c r="AI116" s="88" t="s">
        <v>161</v>
      </c>
      <c r="AT116" s="18"/>
      <c r="AU116" s="18"/>
      <c r="AV116" s="18"/>
      <c r="AW116" s="18"/>
      <c r="AX116" s="18"/>
    </row>
    <row r="117" spans="9:50" x14ac:dyDescent="0.55000000000000004">
      <c r="I117" s="131"/>
      <c r="K117" s="24" t="s">
        <v>68</v>
      </c>
      <c r="L117" s="24"/>
      <c r="M117" s="24"/>
      <c r="N117" s="24"/>
      <c r="O117" s="24"/>
      <c r="P117" s="24"/>
      <c r="Q117" s="24"/>
      <c r="R117" s="24"/>
      <c r="S117" s="24"/>
      <c r="T117" s="24"/>
      <c r="U117" s="24"/>
      <c r="V117" s="24"/>
      <c r="W117" s="24"/>
      <c r="X117" s="24"/>
      <c r="Y117" s="24"/>
      <c r="Z117" s="24"/>
      <c r="AI117" s="88" t="s">
        <v>163</v>
      </c>
      <c r="AT117" s="18"/>
      <c r="AU117" s="18"/>
      <c r="AV117" s="18"/>
      <c r="AW117" s="18"/>
      <c r="AX117" s="18"/>
    </row>
    <row r="118" spans="9:50" x14ac:dyDescent="0.55000000000000004">
      <c r="I118" s="131" t="s">
        <v>445</v>
      </c>
      <c r="K118" s="24" t="s">
        <v>69</v>
      </c>
      <c r="L118" s="24"/>
      <c r="M118" s="24"/>
      <c r="N118" s="24"/>
      <c r="O118" s="24"/>
      <c r="P118" s="24"/>
      <c r="Q118" s="24"/>
      <c r="R118" s="24"/>
      <c r="S118" s="24"/>
      <c r="T118" s="24"/>
      <c r="U118" s="24"/>
      <c r="V118" s="24"/>
      <c r="W118" s="24"/>
      <c r="X118" s="24"/>
      <c r="Y118" s="24"/>
      <c r="Z118" s="24"/>
      <c r="AI118" s="88" t="s">
        <v>162</v>
      </c>
      <c r="AT118" s="18"/>
      <c r="AU118" s="18"/>
      <c r="AV118" s="18"/>
      <c r="AW118" s="18"/>
      <c r="AX118" s="18"/>
    </row>
    <row r="119" spans="9:50" x14ac:dyDescent="0.55000000000000004">
      <c r="I119" s="131" t="s">
        <v>446</v>
      </c>
      <c r="K119" s="24" t="s">
        <v>70</v>
      </c>
      <c r="L119" s="24"/>
      <c r="M119" s="24"/>
      <c r="N119" s="24"/>
      <c r="O119" s="24"/>
      <c r="P119" s="24"/>
      <c r="Q119" s="24"/>
      <c r="R119" s="24"/>
      <c r="S119" s="24"/>
      <c r="T119" s="24"/>
      <c r="U119" s="24"/>
      <c r="V119" s="24"/>
      <c r="W119" s="24"/>
      <c r="X119" s="24"/>
      <c r="Y119" s="24"/>
      <c r="Z119" s="24"/>
      <c r="AI119" s="88" t="s">
        <v>164</v>
      </c>
      <c r="AT119" s="18"/>
      <c r="AU119" s="18"/>
      <c r="AV119" s="18"/>
      <c r="AW119" s="18"/>
      <c r="AX119" s="18"/>
    </row>
    <row r="120" spans="9:50" x14ac:dyDescent="0.55000000000000004">
      <c r="I120" s="131"/>
      <c r="K120" s="24" t="s">
        <v>71</v>
      </c>
      <c r="L120" s="24"/>
      <c r="M120" s="24"/>
      <c r="N120" s="24"/>
      <c r="O120" s="24"/>
      <c r="P120" s="24"/>
      <c r="Q120" s="24"/>
      <c r="R120" s="24"/>
      <c r="S120" s="24"/>
      <c r="T120" s="24"/>
      <c r="U120" s="24"/>
      <c r="V120" s="24"/>
      <c r="W120" s="24"/>
      <c r="X120" s="24"/>
      <c r="Y120" s="24"/>
      <c r="Z120" s="24"/>
      <c r="AI120" s="88" t="s">
        <v>165</v>
      </c>
      <c r="AT120" s="18"/>
      <c r="AU120" s="18"/>
      <c r="AV120" s="18"/>
      <c r="AW120" s="18"/>
      <c r="AX120" s="18"/>
    </row>
    <row r="121" spans="9:50" x14ac:dyDescent="0.55000000000000004">
      <c r="I121" s="131"/>
      <c r="K121" s="24" t="s">
        <v>93</v>
      </c>
      <c r="L121" s="24"/>
      <c r="M121" s="24"/>
      <c r="N121" s="24"/>
      <c r="O121" s="24"/>
      <c r="P121" s="24"/>
      <c r="Q121" s="24"/>
      <c r="R121" s="24"/>
      <c r="S121" s="24"/>
      <c r="T121" s="24"/>
      <c r="U121" s="24"/>
      <c r="V121" s="24"/>
      <c r="W121" s="24"/>
      <c r="X121" s="24"/>
      <c r="Y121" s="24"/>
      <c r="Z121" s="24"/>
      <c r="AI121" s="88" t="s">
        <v>166</v>
      </c>
      <c r="AT121" s="18"/>
      <c r="AU121" s="18"/>
      <c r="AV121" s="18"/>
      <c r="AW121" s="18"/>
      <c r="AX121" s="18"/>
    </row>
    <row r="122" spans="9:50" x14ac:dyDescent="0.55000000000000004">
      <c r="I122" s="131" t="s">
        <v>449</v>
      </c>
      <c r="K122" s="24" t="s">
        <v>72</v>
      </c>
      <c r="L122" s="24"/>
      <c r="M122" s="24"/>
      <c r="N122" s="24"/>
      <c r="O122" s="24"/>
      <c r="P122" s="24"/>
      <c r="Q122" s="24"/>
      <c r="R122" s="24"/>
      <c r="S122" s="24"/>
      <c r="T122" s="24"/>
      <c r="U122" s="24"/>
      <c r="V122" s="24"/>
      <c r="W122" s="24"/>
      <c r="X122" s="24"/>
      <c r="Y122" s="24"/>
      <c r="Z122" s="24"/>
      <c r="AI122" s="88" t="s">
        <v>167</v>
      </c>
      <c r="AT122" s="18"/>
      <c r="AU122" s="18"/>
      <c r="AV122" s="18"/>
      <c r="AW122" s="18"/>
      <c r="AX122" s="18"/>
    </row>
    <row r="123" spans="9:50" x14ac:dyDescent="0.55000000000000004">
      <c r="I123" s="131"/>
      <c r="K123" s="24" t="s">
        <v>73</v>
      </c>
      <c r="L123" s="24"/>
      <c r="M123" s="24"/>
      <c r="N123" s="24"/>
      <c r="O123" s="24"/>
      <c r="P123" s="24"/>
      <c r="Q123" s="24"/>
      <c r="R123" s="24"/>
      <c r="S123" s="24"/>
      <c r="T123" s="24"/>
      <c r="U123" s="24"/>
      <c r="V123" s="24"/>
      <c r="W123" s="24"/>
      <c r="X123" s="24"/>
      <c r="Y123" s="24"/>
      <c r="Z123" s="24"/>
      <c r="AI123" s="88" t="s">
        <v>168</v>
      </c>
      <c r="AT123" s="18"/>
      <c r="AU123" s="18"/>
      <c r="AV123" s="18"/>
      <c r="AW123" s="18"/>
      <c r="AX123" s="18"/>
    </row>
    <row r="124" spans="9:50" x14ac:dyDescent="0.55000000000000004">
      <c r="I124" s="131"/>
      <c r="K124" s="24" t="s">
        <v>74</v>
      </c>
      <c r="L124" s="24"/>
      <c r="M124" s="24"/>
      <c r="N124" s="24"/>
      <c r="O124" s="24"/>
      <c r="P124" s="24"/>
      <c r="Q124" s="24"/>
      <c r="R124" s="24"/>
      <c r="S124" s="24"/>
      <c r="T124" s="24"/>
      <c r="U124" s="24"/>
      <c r="V124" s="24"/>
      <c r="W124" s="24"/>
      <c r="X124" s="24"/>
      <c r="Y124" s="24"/>
      <c r="Z124" s="24"/>
      <c r="AI124" s="88" t="s">
        <v>169</v>
      </c>
      <c r="AT124" s="18"/>
      <c r="AU124" s="18"/>
      <c r="AV124" s="18"/>
      <c r="AW124" s="18"/>
      <c r="AX124" s="18"/>
    </row>
    <row r="125" spans="9:50" x14ac:dyDescent="0.55000000000000004">
      <c r="I125" s="98"/>
      <c r="K125" s="24" t="s">
        <v>75</v>
      </c>
      <c r="L125" s="24"/>
      <c r="M125" s="24"/>
      <c r="N125" s="24"/>
      <c r="O125" s="24"/>
      <c r="P125" s="24"/>
      <c r="Q125" s="24"/>
      <c r="R125" s="24"/>
      <c r="S125" s="24"/>
      <c r="T125" s="24"/>
      <c r="U125" s="24"/>
      <c r="V125" s="24"/>
      <c r="W125" s="24"/>
      <c r="X125" s="24"/>
      <c r="Y125" s="24"/>
      <c r="Z125" s="24"/>
      <c r="AI125" s="88" t="s">
        <v>170</v>
      </c>
      <c r="AT125" s="18"/>
      <c r="AU125" s="18"/>
      <c r="AV125" s="18"/>
      <c r="AW125" s="18"/>
      <c r="AX125" s="18"/>
    </row>
    <row r="126" spans="9:50" x14ac:dyDescent="0.55000000000000004">
      <c r="I126" s="98"/>
      <c r="K126" s="24" t="s">
        <v>90</v>
      </c>
      <c r="L126" s="24"/>
      <c r="M126" s="24"/>
      <c r="N126" s="24"/>
      <c r="O126" s="24"/>
      <c r="P126" s="24"/>
      <c r="Q126" s="24"/>
      <c r="R126" s="24"/>
      <c r="S126" s="24"/>
      <c r="T126" s="24"/>
      <c r="U126" s="24"/>
      <c r="V126" s="24"/>
      <c r="W126" s="24"/>
      <c r="X126" s="24"/>
      <c r="Y126" s="24"/>
      <c r="Z126" s="24"/>
      <c r="AI126" s="88" t="s">
        <v>171</v>
      </c>
      <c r="AT126" s="18"/>
      <c r="AU126" s="18"/>
      <c r="AV126" s="18"/>
      <c r="AW126" s="18"/>
      <c r="AX126" s="18"/>
    </row>
    <row r="127" spans="9:50" x14ac:dyDescent="0.55000000000000004">
      <c r="I127" s="98"/>
      <c r="K127" s="24" t="s">
        <v>76</v>
      </c>
      <c r="L127" s="24"/>
      <c r="M127" s="24"/>
      <c r="N127" s="24"/>
      <c r="O127" s="24"/>
      <c r="P127" s="24"/>
      <c r="Q127" s="24"/>
      <c r="R127" s="24"/>
      <c r="S127" s="24"/>
      <c r="T127" s="24"/>
      <c r="U127" s="24"/>
      <c r="V127" s="24"/>
      <c r="W127" s="24"/>
      <c r="X127" s="24"/>
      <c r="Y127" s="24"/>
      <c r="Z127" s="24"/>
      <c r="AT127" s="18"/>
      <c r="AU127" s="18"/>
      <c r="AV127" s="18"/>
      <c r="AW127" s="18"/>
      <c r="AX127" s="18"/>
    </row>
    <row r="128" spans="9:50" x14ac:dyDescent="0.55000000000000004">
      <c r="I128" s="98"/>
      <c r="K128" s="24" t="s">
        <v>77</v>
      </c>
      <c r="L128" s="24"/>
      <c r="M128" s="24"/>
      <c r="N128" s="24"/>
      <c r="O128" s="24"/>
      <c r="P128" s="24"/>
      <c r="Q128" s="24"/>
      <c r="R128" s="24"/>
      <c r="S128" s="24"/>
      <c r="T128" s="24"/>
      <c r="U128" s="24"/>
      <c r="V128" s="24"/>
      <c r="W128" s="24"/>
      <c r="X128" s="24"/>
      <c r="Y128" s="24"/>
      <c r="Z128" s="24"/>
      <c r="AT128" s="18"/>
      <c r="AU128" s="18"/>
      <c r="AV128" s="18"/>
      <c r="AW128" s="18"/>
      <c r="AX128" s="18"/>
    </row>
    <row r="129" spans="9:50" x14ac:dyDescent="0.55000000000000004">
      <c r="I129" s="98"/>
      <c r="K129" s="24" t="s">
        <v>94</v>
      </c>
      <c r="L129" s="24"/>
      <c r="M129" s="24"/>
      <c r="N129" s="24"/>
      <c r="O129" s="24"/>
      <c r="P129" s="24"/>
      <c r="Q129" s="24"/>
      <c r="R129" s="24"/>
      <c r="S129" s="24"/>
      <c r="T129" s="24"/>
      <c r="U129" s="24"/>
      <c r="V129" s="24"/>
      <c r="W129" s="24"/>
      <c r="X129" s="24"/>
      <c r="Y129" s="24"/>
      <c r="Z129" s="24"/>
      <c r="AT129" s="18"/>
      <c r="AU129" s="18"/>
      <c r="AV129" s="18"/>
      <c r="AW129" s="18"/>
      <c r="AX129" s="18"/>
    </row>
    <row r="130" spans="9:50" x14ac:dyDescent="0.55000000000000004">
      <c r="I130" s="98"/>
      <c r="K130" s="24" t="s">
        <v>78</v>
      </c>
      <c r="L130" s="24"/>
      <c r="M130" s="24"/>
      <c r="N130" s="24"/>
      <c r="O130" s="24"/>
      <c r="P130" s="24"/>
      <c r="Q130" s="24"/>
      <c r="R130" s="24"/>
      <c r="S130" s="24"/>
      <c r="T130" s="24"/>
      <c r="U130" s="24"/>
      <c r="V130" s="24"/>
      <c r="W130" s="24"/>
      <c r="X130" s="24"/>
      <c r="Y130" s="24"/>
      <c r="Z130" s="24"/>
      <c r="AT130" s="18"/>
      <c r="AU130" s="18"/>
      <c r="AV130" s="18"/>
      <c r="AW130" s="18"/>
      <c r="AX130" s="18"/>
    </row>
    <row r="131" spans="9:50" x14ac:dyDescent="0.55000000000000004">
      <c r="I131" s="98"/>
      <c r="K131" s="24" t="s">
        <v>79</v>
      </c>
      <c r="L131" s="24"/>
      <c r="M131" s="24"/>
      <c r="N131" s="24"/>
      <c r="O131" s="24"/>
      <c r="P131" s="24"/>
      <c r="Q131" s="24"/>
      <c r="R131" s="24"/>
      <c r="S131" s="24"/>
      <c r="T131" s="24"/>
      <c r="U131" s="24"/>
      <c r="V131" s="24"/>
      <c r="W131" s="24"/>
      <c r="X131" s="24"/>
      <c r="Y131" s="24"/>
      <c r="Z131" s="24"/>
      <c r="AT131" s="18"/>
      <c r="AU131" s="18"/>
      <c r="AV131" s="18"/>
      <c r="AW131" s="18"/>
      <c r="AX131" s="18"/>
    </row>
    <row r="132" spans="9:50" x14ac:dyDescent="0.55000000000000004">
      <c r="I132" s="98"/>
      <c r="K132" s="24" t="s">
        <v>80</v>
      </c>
      <c r="L132" s="24"/>
      <c r="M132" s="24"/>
      <c r="N132" s="24"/>
      <c r="O132" s="24"/>
      <c r="P132" s="24"/>
      <c r="Q132" s="24"/>
      <c r="R132" s="24"/>
      <c r="S132" s="24"/>
      <c r="T132" s="24"/>
      <c r="U132" s="24"/>
      <c r="V132" s="24"/>
      <c r="W132" s="24"/>
      <c r="X132" s="24"/>
      <c r="Y132" s="24"/>
      <c r="Z132" s="24"/>
      <c r="AT132" s="18"/>
      <c r="AU132" s="18"/>
      <c r="AV132" s="18"/>
      <c r="AW132" s="18"/>
      <c r="AX132" s="18"/>
    </row>
    <row r="133" spans="9:50" x14ac:dyDescent="0.55000000000000004">
      <c r="K133" s="24" t="s">
        <v>95</v>
      </c>
      <c r="L133" s="24"/>
      <c r="M133" s="24"/>
      <c r="N133" s="24"/>
      <c r="O133" s="24"/>
      <c r="P133" s="24"/>
      <c r="Q133" s="24"/>
      <c r="R133" s="24"/>
      <c r="S133" s="24"/>
      <c r="T133" s="24"/>
      <c r="U133" s="24"/>
      <c r="V133" s="24"/>
      <c r="W133" s="24"/>
      <c r="X133" s="24"/>
      <c r="Y133" s="24"/>
      <c r="Z133" s="24"/>
      <c r="AT133" s="18"/>
      <c r="AU133" s="18"/>
      <c r="AV133" s="18"/>
      <c r="AW133" s="18"/>
      <c r="AX133" s="18"/>
    </row>
    <row r="134" spans="9:50" x14ac:dyDescent="0.55000000000000004">
      <c r="K134" s="24" t="s">
        <v>81</v>
      </c>
      <c r="L134" s="24"/>
      <c r="M134" s="24"/>
      <c r="N134" s="24"/>
      <c r="O134" s="24"/>
      <c r="P134" s="24"/>
      <c r="Q134" s="24"/>
      <c r="R134" s="24"/>
      <c r="S134" s="24"/>
      <c r="T134" s="24"/>
      <c r="U134" s="24"/>
      <c r="V134" s="24"/>
      <c r="W134" s="24"/>
      <c r="X134" s="24"/>
      <c r="Y134" s="24"/>
      <c r="Z134" s="24"/>
      <c r="AT134" s="18"/>
      <c r="AU134" s="18"/>
      <c r="AV134" s="18"/>
      <c r="AW134" s="18"/>
      <c r="AX134" s="18"/>
    </row>
    <row r="135" spans="9:50" x14ac:dyDescent="0.55000000000000004">
      <c r="K135" s="24" t="s">
        <v>82</v>
      </c>
      <c r="L135" s="24"/>
      <c r="M135" s="24"/>
      <c r="N135" s="24"/>
      <c r="O135" s="24"/>
      <c r="P135" s="24"/>
      <c r="Q135" s="24"/>
      <c r="R135" s="24"/>
      <c r="S135" s="24"/>
      <c r="T135" s="24"/>
      <c r="U135" s="24"/>
      <c r="V135" s="24"/>
      <c r="W135" s="24"/>
      <c r="X135" s="24"/>
      <c r="Y135" s="24"/>
      <c r="Z135" s="24"/>
      <c r="AT135" s="18"/>
      <c r="AU135" s="18"/>
      <c r="AV135" s="18"/>
      <c r="AW135" s="18"/>
      <c r="AX135" s="18"/>
    </row>
    <row r="136" spans="9:50" x14ac:dyDescent="0.55000000000000004">
      <c r="K136" s="24" t="s">
        <v>83</v>
      </c>
      <c r="L136" s="24"/>
      <c r="M136" s="24"/>
      <c r="N136" s="24"/>
      <c r="O136" s="24"/>
      <c r="P136" s="24"/>
      <c r="Q136" s="24"/>
      <c r="R136" s="24"/>
      <c r="S136" s="24"/>
      <c r="T136" s="24"/>
      <c r="U136" s="24"/>
      <c r="V136" s="24"/>
      <c r="W136" s="24"/>
      <c r="X136" s="24"/>
      <c r="Y136" s="24"/>
      <c r="Z136" s="24"/>
      <c r="AT136" s="18"/>
      <c r="AU136" s="18"/>
      <c r="AV136" s="18"/>
      <c r="AW136" s="18"/>
      <c r="AX136" s="18"/>
    </row>
    <row r="137" spans="9:50" x14ac:dyDescent="0.55000000000000004">
      <c r="K137" s="24" t="s">
        <v>84</v>
      </c>
      <c r="L137" s="24"/>
      <c r="M137" s="24"/>
      <c r="N137" s="24"/>
      <c r="O137" s="24"/>
      <c r="P137" s="24"/>
      <c r="Q137" s="24"/>
      <c r="R137" s="24"/>
      <c r="S137" s="24"/>
      <c r="T137" s="24"/>
      <c r="U137" s="24"/>
      <c r="V137" s="24"/>
      <c r="W137" s="24"/>
      <c r="X137" s="24"/>
      <c r="Y137" s="24"/>
      <c r="Z137" s="24"/>
      <c r="AT137" s="18"/>
      <c r="AU137" s="18"/>
      <c r="AV137" s="18"/>
      <c r="AW137" s="18"/>
      <c r="AX137" s="18"/>
    </row>
    <row r="138" spans="9:50" x14ac:dyDescent="0.55000000000000004">
      <c r="K138" s="24" t="s">
        <v>85</v>
      </c>
      <c r="L138" s="24"/>
      <c r="M138" s="24"/>
      <c r="N138" s="24"/>
      <c r="O138" s="24"/>
      <c r="P138" s="24"/>
      <c r="Q138" s="24"/>
      <c r="R138" s="24"/>
      <c r="S138" s="24"/>
      <c r="T138" s="24"/>
      <c r="U138" s="24"/>
      <c r="V138" s="24"/>
      <c r="W138" s="24"/>
      <c r="X138" s="24"/>
      <c r="Y138" s="24"/>
      <c r="Z138" s="24"/>
      <c r="AT138" s="18"/>
      <c r="AU138" s="18"/>
      <c r="AV138" s="18"/>
      <c r="AW138" s="18"/>
      <c r="AX138" s="18"/>
    </row>
    <row r="139" spans="9:50" x14ac:dyDescent="0.55000000000000004">
      <c r="K139" s="24" t="s">
        <v>86</v>
      </c>
      <c r="L139" s="24"/>
      <c r="M139" s="24"/>
      <c r="N139" s="24"/>
      <c r="O139" s="24"/>
      <c r="P139" s="24"/>
      <c r="Q139" s="24"/>
      <c r="R139" s="24"/>
      <c r="S139" s="24"/>
      <c r="T139" s="24"/>
      <c r="U139" s="24"/>
      <c r="V139" s="24"/>
      <c r="W139" s="24"/>
      <c r="X139" s="24"/>
      <c r="Y139" s="24"/>
      <c r="Z139" s="24"/>
      <c r="AT139" s="18"/>
      <c r="AU139" s="18"/>
      <c r="AV139" s="18"/>
      <c r="AW139" s="18"/>
      <c r="AX139" s="18"/>
    </row>
    <row r="140" spans="9:50" x14ac:dyDescent="0.55000000000000004">
      <c r="K140" s="24" t="s">
        <v>96</v>
      </c>
      <c r="L140" s="24"/>
      <c r="M140" s="24"/>
      <c r="N140" s="24"/>
      <c r="O140" s="24"/>
      <c r="P140" s="24"/>
      <c r="Q140" s="24"/>
      <c r="R140" s="24"/>
      <c r="S140" s="24"/>
      <c r="T140" s="24"/>
      <c r="U140" s="24"/>
      <c r="V140" s="24"/>
      <c r="W140" s="24"/>
      <c r="X140" s="24"/>
      <c r="Y140" s="24"/>
      <c r="Z140" s="24"/>
      <c r="AT140" s="18"/>
      <c r="AU140" s="18"/>
      <c r="AV140" s="18"/>
      <c r="AW140" s="18"/>
      <c r="AX140" s="18"/>
    </row>
    <row r="141" spans="9:50" x14ac:dyDescent="0.55000000000000004">
      <c r="K141" s="24" t="s">
        <v>87</v>
      </c>
      <c r="L141" s="24"/>
      <c r="M141" s="24"/>
      <c r="N141" s="24"/>
      <c r="O141" s="24"/>
      <c r="P141" s="24"/>
      <c r="Q141" s="24"/>
      <c r="R141" s="24"/>
      <c r="S141" s="24"/>
      <c r="T141" s="24"/>
      <c r="U141" s="24"/>
      <c r="V141" s="24"/>
      <c r="W141" s="24"/>
      <c r="X141" s="24"/>
      <c r="Y141" s="24"/>
      <c r="Z141" s="24"/>
      <c r="AT141" s="18"/>
      <c r="AU141" s="18"/>
      <c r="AV141" s="18"/>
      <c r="AW141" s="18"/>
      <c r="AX141" s="18"/>
    </row>
    <row r="142" spans="9:50" x14ac:dyDescent="0.55000000000000004">
      <c r="K142" s="24" t="s">
        <v>88</v>
      </c>
      <c r="L142" s="24"/>
      <c r="M142" s="24"/>
      <c r="N142" s="24"/>
      <c r="O142" s="24"/>
      <c r="P142" s="24"/>
      <c r="Q142" s="24"/>
      <c r="R142" s="24"/>
      <c r="S142" s="24"/>
      <c r="T142" s="24"/>
      <c r="U142" s="24"/>
      <c r="V142" s="24"/>
      <c r="W142" s="24"/>
      <c r="X142" s="24"/>
      <c r="Y142" s="24"/>
      <c r="Z142" s="24"/>
      <c r="AT142" s="18"/>
      <c r="AU142" s="18"/>
      <c r="AV142" s="18"/>
      <c r="AW142" s="18"/>
      <c r="AX142" s="18"/>
    </row>
    <row r="143" spans="9:50" x14ac:dyDescent="0.55000000000000004">
      <c r="K143" s="24" t="s">
        <v>89</v>
      </c>
      <c r="L143" s="24"/>
      <c r="M143" s="24"/>
      <c r="N143" s="24"/>
      <c r="O143" s="24"/>
      <c r="P143" s="24"/>
      <c r="Q143" s="24"/>
      <c r="R143" s="24"/>
      <c r="S143" s="24"/>
      <c r="T143" s="24"/>
      <c r="U143" s="24"/>
      <c r="V143" s="24"/>
      <c r="W143" s="24"/>
      <c r="X143" s="24"/>
      <c r="Y143" s="24"/>
      <c r="Z143" s="24"/>
      <c r="AT143" s="18"/>
      <c r="AU143" s="18"/>
      <c r="AV143" s="18"/>
      <c r="AW143" s="18"/>
      <c r="AX143" s="18"/>
    </row>
    <row r="144" spans="9:50" x14ac:dyDescent="0.55000000000000004">
      <c r="K144" s="11"/>
    </row>
    <row r="145" spans="11:11" x14ac:dyDescent="0.55000000000000004">
      <c r="K145" s="11"/>
    </row>
    <row r="146" spans="11:11" x14ac:dyDescent="0.55000000000000004">
      <c r="K146" s="11"/>
    </row>
    <row r="147" spans="11:11" x14ac:dyDescent="0.55000000000000004">
      <c r="K147" s="11"/>
    </row>
    <row r="148" spans="11:11" x14ac:dyDescent="0.55000000000000004">
      <c r="K148" s="11"/>
    </row>
    <row r="149" spans="11:11" x14ac:dyDescent="0.55000000000000004">
      <c r="K149" s="11"/>
    </row>
    <row r="150" spans="11:11" x14ac:dyDescent="0.55000000000000004">
      <c r="K150" s="11"/>
    </row>
    <row r="151" spans="11:11" x14ac:dyDescent="0.55000000000000004">
      <c r="K151" s="11"/>
    </row>
    <row r="152" spans="11:11" x14ac:dyDescent="0.55000000000000004">
      <c r="K152" s="11"/>
    </row>
    <row r="153" spans="11:11" x14ac:dyDescent="0.55000000000000004">
      <c r="K153" s="11"/>
    </row>
    <row r="154" spans="11:11" x14ac:dyDescent="0.55000000000000004">
      <c r="K154" s="11"/>
    </row>
    <row r="155" spans="11:11" x14ac:dyDescent="0.55000000000000004">
      <c r="K155" s="11"/>
    </row>
  </sheetData>
  <sheetProtection sheet="1" objects="1" scenarios="1" selectLockedCells="1"/>
  <mergeCells count="241">
    <mergeCell ref="U57:V57"/>
    <mergeCell ref="F51:R51"/>
    <mergeCell ref="F46:K46"/>
    <mergeCell ref="L46:Q46"/>
    <mergeCell ref="R46:W46"/>
    <mergeCell ref="V50:W50"/>
    <mergeCell ref="R47:W47"/>
    <mergeCell ref="R48:W48"/>
    <mergeCell ref="L48:Q48"/>
    <mergeCell ref="S50:U50"/>
    <mergeCell ref="L47:Q47"/>
    <mergeCell ref="H57:I57"/>
    <mergeCell ref="T33:V33"/>
    <mergeCell ref="N36:P36"/>
    <mergeCell ref="L53:M53"/>
    <mergeCell ref="O53:P53"/>
    <mergeCell ref="R53:S53"/>
    <mergeCell ref="H38:J38"/>
    <mergeCell ref="N38:P38"/>
    <mergeCell ref="R38:S39"/>
    <mergeCell ref="F42:W42"/>
    <mergeCell ref="R44:W44"/>
    <mergeCell ref="R45:W45"/>
    <mergeCell ref="F41:W41"/>
    <mergeCell ref="M40:V40"/>
    <mergeCell ref="L44:Q44"/>
    <mergeCell ref="L45:Q45"/>
    <mergeCell ref="U53:V53"/>
    <mergeCell ref="P2:Q2"/>
    <mergeCell ref="B25:E29"/>
    <mergeCell ref="B13:E18"/>
    <mergeCell ref="H14:W14"/>
    <mergeCell ref="H16:W16"/>
    <mergeCell ref="H18:W18"/>
    <mergeCell ref="K13:L13"/>
    <mergeCell ref="F13:G14"/>
    <mergeCell ref="K15:L15"/>
    <mergeCell ref="F15:G16"/>
    <mergeCell ref="K17:L17"/>
    <mergeCell ref="F17:G18"/>
    <mergeCell ref="V21:W21"/>
    <mergeCell ref="F25:W25"/>
    <mergeCell ref="L22:W22"/>
    <mergeCell ref="B4:E4"/>
    <mergeCell ref="F4:W4"/>
    <mergeCell ref="B5:E5"/>
    <mergeCell ref="F5:W5"/>
    <mergeCell ref="T21:U21"/>
    <mergeCell ref="N21:S21"/>
    <mergeCell ref="I6:J6"/>
    <mergeCell ref="F7:W7"/>
    <mergeCell ref="U63:V63"/>
    <mergeCell ref="H64:I64"/>
    <mergeCell ref="U64:V64"/>
    <mergeCell ref="F68:W68"/>
    <mergeCell ref="U59:V59"/>
    <mergeCell ref="H60:I60"/>
    <mergeCell ref="U60:V60"/>
    <mergeCell ref="F62:W62"/>
    <mergeCell ref="H63:I63"/>
    <mergeCell ref="J63:K64"/>
    <mergeCell ref="M63:N64"/>
    <mergeCell ref="P63:Q64"/>
    <mergeCell ref="S63:T64"/>
    <mergeCell ref="H59:I59"/>
    <mergeCell ref="J59:K60"/>
    <mergeCell ref="M59:N60"/>
    <mergeCell ref="P59:Q60"/>
    <mergeCell ref="S59:T60"/>
    <mergeCell ref="H61:J61"/>
    <mergeCell ref="L61:V61"/>
    <mergeCell ref="N20:S20"/>
    <mergeCell ref="F20:G20"/>
    <mergeCell ref="T32:V32"/>
    <mergeCell ref="F58:W58"/>
    <mergeCell ref="F53:G53"/>
    <mergeCell ref="I53:J53"/>
    <mergeCell ref="B30:E30"/>
    <mergeCell ref="F30:W30"/>
    <mergeCell ref="B50:E51"/>
    <mergeCell ref="F50:G50"/>
    <mergeCell ref="K50:L50"/>
    <mergeCell ref="B52:E54"/>
    <mergeCell ref="F52:W52"/>
    <mergeCell ref="T38:V38"/>
    <mergeCell ref="H39:J39"/>
    <mergeCell ref="N39:P39"/>
    <mergeCell ref="T39:V39"/>
    <mergeCell ref="F40:J40"/>
    <mergeCell ref="B31:E48"/>
    <mergeCell ref="F43:W43"/>
    <mergeCell ref="F44:K44"/>
    <mergeCell ref="F45:K45"/>
    <mergeCell ref="F47:K47"/>
    <mergeCell ref="F48:K48"/>
    <mergeCell ref="H32:J32"/>
    <mergeCell ref="L32:M39"/>
    <mergeCell ref="T35:V35"/>
    <mergeCell ref="F28:W28"/>
    <mergeCell ref="F29:G29"/>
    <mergeCell ref="J29:K29"/>
    <mergeCell ref="L21:M21"/>
    <mergeCell ref="T36:V36"/>
    <mergeCell ref="H37:J37"/>
    <mergeCell ref="N37:P37"/>
    <mergeCell ref="T37:V37"/>
    <mergeCell ref="H36:J36"/>
    <mergeCell ref="T29:U29"/>
    <mergeCell ref="N32:P32"/>
    <mergeCell ref="R32:S37"/>
    <mergeCell ref="H35:J35"/>
    <mergeCell ref="N35:P35"/>
    <mergeCell ref="F31:W31"/>
    <mergeCell ref="H34:J34"/>
    <mergeCell ref="N34:P34"/>
    <mergeCell ref="T34:V34"/>
    <mergeCell ref="F32:G39"/>
    <mergeCell ref="H33:J33"/>
    <mergeCell ref="N33:P33"/>
    <mergeCell ref="B6:E7"/>
    <mergeCell ref="B8:E12"/>
    <mergeCell ref="F8:O8"/>
    <mergeCell ref="P8:W8"/>
    <mergeCell ref="F9:I9"/>
    <mergeCell ref="F10:I10"/>
    <mergeCell ref="F11:I11"/>
    <mergeCell ref="F22:G22"/>
    <mergeCell ref="G23:I23"/>
    <mergeCell ref="K23:M23"/>
    <mergeCell ref="N23:O23"/>
    <mergeCell ref="B21:E23"/>
    <mergeCell ref="F21:G21"/>
    <mergeCell ref="H21:K21"/>
    <mergeCell ref="F12:I12"/>
    <mergeCell ref="P9:W10"/>
    <mergeCell ref="P11:W11"/>
    <mergeCell ref="P12:W12"/>
    <mergeCell ref="K6:W6"/>
    <mergeCell ref="P23:W23"/>
    <mergeCell ref="B19:E20"/>
    <mergeCell ref="F19:I19"/>
    <mergeCell ref="N19:S19"/>
    <mergeCell ref="I20:L20"/>
    <mergeCell ref="F77:W77"/>
    <mergeCell ref="B75:E80"/>
    <mergeCell ref="F80:W80"/>
    <mergeCell ref="F59:G61"/>
    <mergeCell ref="H65:J67"/>
    <mergeCell ref="F63:G67"/>
    <mergeCell ref="F54:G54"/>
    <mergeCell ref="I54:J54"/>
    <mergeCell ref="L54:M54"/>
    <mergeCell ref="P54:V54"/>
    <mergeCell ref="F56:G57"/>
    <mergeCell ref="H56:I56"/>
    <mergeCell ref="U56:V56"/>
    <mergeCell ref="J56:K57"/>
    <mergeCell ref="M56:N57"/>
    <mergeCell ref="P56:Q57"/>
    <mergeCell ref="S56:T57"/>
    <mergeCell ref="M65:N65"/>
    <mergeCell ref="K65:L65"/>
    <mergeCell ref="M70:V70"/>
    <mergeCell ref="B56:E73"/>
    <mergeCell ref="F72:W72"/>
    <mergeCell ref="F76:H76"/>
    <mergeCell ref="I76:J76"/>
    <mergeCell ref="L76:M76"/>
    <mergeCell ref="O76:Q76"/>
    <mergeCell ref="R76:S76"/>
    <mergeCell ref="U76:V76"/>
    <mergeCell ref="P65:Q65"/>
    <mergeCell ref="R65:V65"/>
    <mergeCell ref="K66:L66"/>
    <mergeCell ref="S66:T66"/>
    <mergeCell ref="M66:Q66"/>
    <mergeCell ref="K67:L67"/>
    <mergeCell ref="M67:V67"/>
    <mergeCell ref="U66:V66"/>
    <mergeCell ref="F69:I70"/>
    <mergeCell ref="J69:K69"/>
    <mergeCell ref="M69:N69"/>
    <mergeCell ref="J70:K70"/>
    <mergeCell ref="T99:W99"/>
    <mergeCell ref="F75:W75"/>
    <mergeCell ref="F79:I79"/>
    <mergeCell ref="J79:K79"/>
    <mergeCell ref="M79:N79"/>
    <mergeCell ref="P79:W79"/>
    <mergeCell ref="F78:W78"/>
    <mergeCell ref="F73:W73"/>
    <mergeCell ref="F71:W71"/>
    <mergeCell ref="I81:J81"/>
    <mergeCell ref="I88:M88"/>
    <mergeCell ref="I89:M89"/>
    <mergeCell ref="F91:H91"/>
    <mergeCell ref="I91:W91"/>
    <mergeCell ref="F93:W93"/>
    <mergeCell ref="F92:H92"/>
    <mergeCell ref="I92:W92"/>
    <mergeCell ref="K81:M81"/>
    <mergeCell ref="N81:O81"/>
    <mergeCell ref="P81:R81"/>
    <mergeCell ref="N88:Q88"/>
    <mergeCell ref="R88:W88"/>
    <mergeCell ref="B88:E90"/>
    <mergeCell ref="F90:W90"/>
    <mergeCell ref="B81:E82"/>
    <mergeCell ref="F82:H82"/>
    <mergeCell ref="B96:W96"/>
    <mergeCell ref="B87:W87"/>
    <mergeCell ref="F89:H89"/>
    <mergeCell ref="B94:E95"/>
    <mergeCell ref="F94:H94"/>
    <mergeCell ref="B83:E83"/>
    <mergeCell ref="F83:W83"/>
    <mergeCell ref="F95:H95"/>
    <mergeCell ref="U1:W1"/>
    <mergeCell ref="B1:D1"/>
    <mergeCell ref="E1:T1"/>
    <mergeCell ref="I94:M94"/>
    <mergeCell ref="Q94:W94"/>
    <mergeCell ref="I95:W95"/>
    <mergeCell ref="N89:Q89"/>
    <mergeCell ref="B91:E93"/>
    <mergeCell ref="F97:H97"/>
    <mergeCell ref="K97:M97"/>
    <mergeCell ref="I97:J97"/>
    <mergeCell ref="N97:O97"/>
    <mergeCell ref="P97:R97"/>
    <mergeCell ref="S97:T97"/>
    <mergeCell ref="S81:T81"/>
    <mergeCell ref="U81:W81"/>
    <mergeCell ref="F81:H81"/>
    <mergeCell ref="N94:P94"/>
    <mergeCell ref="F88:H88"/>
    <mergeCell ref="I82:W82"/>
    <mergeCell ref="B85:W85"/>
    <mergeCell ref="R89:W89"/>
    <mergeCell ref="B97:E98"/>
    <mergeCell ref="F98:W98"/>
  </mergeCells>
  <phoneticPr fontId="1"/>
  <conditionalFormatting sqref="P12 P9">
    <cfRule type="containsBlanks" dxfId="147" priority="95">
      <formula>LEN(TRIM(P9))=0</formula>
    </cfRule>
  </conditionalFormatting>
  <conditionalFormatting sqref="J9:J12 O9:O12">
    <cfRule type="expression" dxfId="146" priority="94">
      <formula>$AE$9&lt;1</formula>
    </cfRule>
  </conditionalFormatting>
  <conditionalFormatting sqref="I13 K13:L13">
    <cfRule type="expression" dxfId="145" priority="91">
      <formula>$AE$14&lt;3</formula>
    </cfRule>
  </conditionalFormatting>
  <conditionalFormatting sqref="I15 K15:L15">
    <cfRule type="expression" dxfId="144" priority="90">
      <formula>$AE$16&lt;3</formula>
    </cfRule>
  </conditionalFormatting>
  <conditionalFormatting sqref="I17 K17:L17">
    <cfRule type="expression" dxfId="143" priority="89">
      <formula>$AE$17&lt;2</formula>
    </cfRule>
  </conditionalFormatting>
  <conditionalFormatting sqref="F7 I6">
    <cfRule type="expression" dxfId="142" priority="88">
      <formula>$AE$7&lt;3</formula>
    </cfRule>
  </conditionalFormatting>
  <conditionalFormatting sqref="H16:W16">
    <cfRule type="expression" dxfId="141" priority="87">
      <formula>$AE$16&lt;3</formula>
    </cfRule>
  </conditionalFormatting>
  <conditionalFormatting sqref="H18:W18">
    <cfRule type="expression" dxfId="140" priority="86">
      <formula>$AE$18&lt;3</formula>
    </cfRule>
  </conditionalFormatting>
  <conditionalFormatting sqref="K19 M19">
    <cfRule type="expression" dxfId="139" priority="85">
      <formula>$AE$19&lt;&gt;1</formula>
    </cfRule>
  </conditionalFormatting>
  <conditionalFormatting sqref="U19 W19">
    <cfRule type="expression" dxfId="138" priority="84">
      <formula>$AH$19&lt;&gt;1</formula>
    </cfRule>
  </conditionalFormatting>
  <conditionalFormatting sqref="U20 W20">
    <cfRule type="expression" dxfId="137" priority="83">
      <formula>$AH$20&lt;&gt;1</formula>
    </cfRule>
  </conditionalFormatting>
  <conditionalFormatting sqref="I20:L20">
    <cfRule type="containsBlanks" dxfId="136" priority="82">
      <formula>LEN(TRIM(I20))=0</formula>
    </cfRule>
  </conditionalFormatting>
  <conditionalFormatting sqref="G6">
    <cfRule type="expression" dxfId="135" priority="81">
      <formula>$AE$7&lt;3</formula>
    </cfRule>
  </conditionalFormatting>
  <conditionalFormatting sqref="H26 J26 L26 N26 P26 R26 T26 V26">
    <cfRule type="expression" dxfId="134" priority="78">
      <formula>$AL$26&lt;8</formula>
    </cfRule>
  </conditionalFormatting>
  <conditionalFormatting sqref="H27 J27 L27 N27 P27 R27 T27 V27">
    <cfRule type="expression" dxfId="133" priority="77">
      <formula>$AL$27&lt;8</formula>
    </cfRule>
  </conditionalFormatting>
  <conditionalFormatting sqref="G26:G27">
    <cfRule type="expression" dxfId="132" priority="76">
      <formula>$AC$28=0</formula>
    </cfRule>
  </conditionalFormatting>
  <conditionalFormatting sqref="H29">
    <cfRule type="containsBlanks" dxfId="131" priority="75">
      <formula>LEN(TRIM(H29))=0</formula>
    </cfRule>
  </conditionalFormatting>
  <conditionalFormatting sqref="L29 N29 P29 R29 V29">
    <cfRule type="expression" dxfId="130" priority="74">
      <formula>$AI$29&lt;5</formula>
    </cfRule>
  </conditionalFormatting>
  <conditionalFormatting sqref="F30:W30">
    <cfRule type="containsBlanks" dxfId="129" priority="73">
      <formula>LEN(TRIM(F30))=0</formula>
    </cfRule>
  </conditionalFormatting>
  <conditionalFormatting sqref="K32:K40 Q32:Q39 W32:W39">
    <cfRule type="expression" dxfId="128" priority="72">
      <formula>$AF$32&lt;1</formula>
    </cfRule>
  </conditionalFormatting>
  <conditionalFormatting sqref="M40">
    <cfRule type="expression" dxfId="127" priority="68">
      <formula>$AE$40=2</formula>
    </cfRule>
    <cfRule type="expression" dxfId="126" priority="71">
      <formula>$AF$40=4</formula>
    </cfRule>
  </conditionalFormatting>
  <conditionalFormatting sqref="K40">
    <cfRule type="expression" dxfId="125" priority="13">
      <formula>$AE$40=2</formula>
    </cfRule>
    <cfRule type="expression" dxfId="124" priority="69">
      <formula>$AD$40=2</formula>
    </cfRule>
  </conditionalFormatting>
  <conditionalFormatting sqref="I22 K22">
    <cfRule type="expression" dxfId="123" priority="66">
      <formula>$AG$22&lt;3</formula>
    </cfRule>
  </conditionalFormatting>
  <conditionalFormatting sqref="H50 M50">
    <cfRule type="expression" dxfId="122" priority="65">
      <formula>$AF$50&lt;3</formula>
    </cfRule>
  </conditionalFormatting>
  <conditionalFormatting sqref="Q50">
    <cfRule type="expression" dxfId="121" priority="64">
      <formula>$AF$50&lt;3</formula>
    </cfRule>
  </conditionalFormatting>
  <conditionalFormatting sqref="H53:H54 K53:K54 N53:N54 Q53 T53 W53">
    <cfRule type="expression" dxfId="120" priority="63">
      <formula>$AI$53&lt;1</formula>
    </cfRule>
  </conditionalFormatting>
  <conditionalFormatting sqref="N54">
    <cfRule type="expression" dxfId="119" priority="62">
      <formula>$AG$54=2</formula>
    </cfRule>
  </conditionalFormatting>
  <conditionalFormatting sqref="P54:V54">
    <cfRule type="expression" dxfId="118" priority="60">
      <formula>$AG$54=2</formula>
    </cfRule>
    <cfRule type="expression" dxfId="117" priority="61">
      <formula>$AH$54=4</formula>
    </cfRule>
  </conditionalFormatting>
  <conditionalFormatting sqref="L22:W22">
    <cfRule type="expression" dxfId="116" priority="58">
      <formula>$AG$22&lt;3</formula>
    </cfRule>
  </conditionalFormatting>
  <conditionalFormatting sqref="F78:W78">
    <cfRule type="containsBlanks" dxfId="115" priority="57">
      <formula>LEN(TRIM(F78))=0</formula>
    </cfRule>
  </conditionalFormatting>
  <conditionalFormatting sqref="F83:W83">
    <cfRule type="containsBlanks" dxfId="114" priority="54">
      <formula>LEN(TRIM(F83))=0</formula>
    </cfRule>
  </conditionalFormatting>
  <conditionalFormatting sqref="F73:W73">
    <cfRule type="containsBlanks" dxfId="113" priority="53">
      <formula>LEN(TRIM(F73))=0</formula>
    </cfRule>
  </conditionalFormatting>
  <conditionalFormatting sqref="L69 O69">
    <cfRule type="expression" dxfId="112" priority="52">
      <formula>$AE$69&lt;&gt;1</formula>
    </cfRule>
  </conditionalFormatting>
  <conditionalFormatting sqref="M70:V70">
    <cfRule type="containsBlanks" dxfId="111" priority="51">
      <formula>LEN(TRIM(M70))=0</formula>
    </cfRule>
  </conditionalFormatting>
  <conditionalFormatting sqref="L63 O63 R63">
    <cfRule type="expression" dxfId="110" priority="49">
      <formula>$AF$63&lt;&gt;1</formula>
    </cfRule>
  </conditionalFormatting>
  <conditionalFormatting sqref="L64 O64 R64">
    <cfRule type="expression" dxfId="109" priority="48">
      <formula>$AF$64&lt;&gt;1</formula>
    </cfRule>
  </conditionalFormatting>
  <conditionalFormatting sqref="U63:V63">
    <cfRule type="expression" dxfId="108" priority="46">
      <formula>$AH$63=4</formula>
    </cfRule>
    <cfRule type="expression" dxfId="107" priority="47">
      <formula>$AI$63=4</formula>
    </cfRule>
  </conditionalFormatting>
  <conditionalFormatting sqref="U64:V64">
    <cfRule type="expression" dxfId="106" priority="43">
      <formula>$AI$64=4</formula>
    </cfRule>
    <cfRule type="expression" dxfId="105" priority="44">
      <formula>$AH$64=4</formula>
    </cfRule>
  </conditionalFormatting>
  <conditionalFormatting sqref="L59 O59 R59">
    <cfRule type="expression" dxfId="104" priority="42">
      <formula>$AF$59&lt;&gt;1</formula>
    </cfRule>
  </conditionalFormatting>
  <conditionalFormatting sqref="L60 O60 R60">
    <cfRule type="expression" dxfId="103" priority="41">
      <formula>$AF$60&lt;&gt;1</formula>
    </cfRule>
  </conditionalFormatting>
  <conditionalFormatting sqref="U59:V59">
    <cfRule type="expression" dxfId="102" priority="39">
      <formula>$AI$59=4</formula>
    </cfRule>
    <cfRule type="expression" dxfId="101" priority="40">
      <formula>$AH$59=4</formula>
    </cfRule>
  </conditionalFormatting>
  <conditionalFormatting sqref="U60:V60">
    <cfRule type="expression" dxfId="100" priority="37">
      <formula>$AI$60=4</formula>
    </cfRule>
    <cfRule type="expression" dxfId="99" priority="38">
      <formula>$AH$60=4</formula>
    </cfRule>
  </conditionalFormatting>
  <conditionalFormatting sqref="L56 O56 R56">
    <cfRule type="expression" dxfId="98" priority="36">
      <formula>$AF$56&lt;&gt;1</formula>
    </cfRule>
  </conditionalFormatting>
  <conditionalFormatting sqref="U56:V56">
    <cfRule type="expression" dxfId="97" priority="34">
      <formula>$AH$56=4</formula>
    </cfRule>
    <cfRule type="expression" dxfId="96" priority="35">
      <formula>$AI$56=4</formula>
    </cfRule>
  </conditionalFormatting>
  <conditionalFormatting sqref="N21">
    <cfRule type="containsBlanks" dxfId="95" priority="27">
      <formula>LEN(TRIM(N21))=0</formula>
    </cfRule>
  </conditionalFormatting>
  <conditionalFormatting sqref="F44:W48">
    <cfRule type="expression" dxfId="94" priority="23">
      <formula>$AF$48=0</formula>
    </cfRule>
  </conditionalFormatting>
  <conditionalFormatting sqref="V21:W21">
    <cfRule type="containsBlanks" dxfId="93" priority="22">
      <formula>LEN(TRIM(V21))=0</formula>
    </cfRule>
  </conditionalFormatting>
  <conditionalFormatting sqref="R2 T2 V2">
    <cfRule type="expression" dxfId="92" priority="21">
      <formula>$AF$2&lt;3</formula>
    </cfRule>
  </conditionalFormatting>
  <conditionalFormatting sqref="H14:W14">
    <cfRule type="expression" dxfId="91" priority="20">
      <formula>$AE$14&lt;3</formula>
    </cfRule>
  </conditionalFormatting>
  <conditionalFormatting sqref="H21:K21">
    <cfRule type="containsBlanks" dxfId="90" priority="19">
      <formula>LEN(TRIM(H21))=0</formula>
    </cfRule>
  </conditionalFormatting>
  <conditionalFormatting sqref="G23:I23">
    <cfRule type="containsBlanks" dxfId="89" priority="98">
      <formula>LEN(TRIM(G23))=0</formula>
    </cfRule>
  </conditionalFormatting>
  <conditionalFormatting sqref="K23:M23">
    <cfRule type="containsBlanks" dxfId="88" priority="17">
      <formula>LEN(TRIM(K23))=0</formula>
    </cfRule>
  </conditionalFormatting>
  <conditionalFormatting sqref="P23:W23">
    <cfRule type="containsBlanks" dxfId="87" priority="16">
      <formula>LEN(TRIM(P23))=0</formula>
    </cfRule>
  </conditionalFormatting>
  <conditionalFormatting sqref="F42:W42">
    <cfRule type="containsBlanks" dxfId="86" priority="15">
      <formula>LEN(TRIM(F42))=0</formula>
    </cfRule>
  </conditionalFormatting>
  <conditionalFormatting sqref="L61:V61">
    <cfRule type="containsBlanks" dxfId="85" priority="14">
      <formula>LEN(TRIM(L61))=0</formula>
    </cfRule>
  </conditionalFormatting>
  <conditionalFormatting sqref="V50">
    <cfRule type="containsBlanks" dxfId="84" priority="12">
      <formula>LEN(TRIM(V50))=0</formula>
    </cfRule>
  </conditionalFormatting>
  <conditionalFormatting sqref="L57 O57 R57">
    <cfRule type="expression" dxfId="83" priority="11">
      <formula>$AF$57&lt;&gt;1</formula>
    </cfRule>
  </conditionalFormatting>
  <conditionalFormatting sqref="U57:V57">
    <cfRule type="expression" dxfId="82" priority="9">
      <formula>$AH$57=4</formula>
    </cfRule>
    <cfRule type="expression" dxfId="81" priority="10">
      <formula>$AI$57=4</formula>
    </cfRule>
  </conditionalFormatting>
  <conditionalFormatting sqref="M65:N65 R65:V65 U66:V66 M66:Q66 M67:V67">
    <cfRule type="expression" dxfId="80" priority="7">
      <formula>$AE$65&lt;5</formula>
    </cfRule>
  </conditionalFormatting>
  <conditionalFormatting sqref="I97:J97 N97:O97 S97:T97">
    <cfRule type="expression" dxfId="79" priority="6">
      <formula>$AF$97&lt;3</formula>
    </cfRule>
  </conditionalFormatting>
  <conditionalFormatting sqref="I81 N81 S81">
    <cfRule type="expression" dxfId="78" priority="99">
      <formula>$AF$81&lt;3</formula>
    </cfRule>
  </conditionalFormatting>
  <conditionalFormatting sqref="F4:W5">
    <cfRule type="containsBlanks" dxfId="77" priority="4">
      <formula>LEN(TRIM(F4))=0</formula>
    </cfRule>
  </conditionalFormatting>
  <conditionalFormatting sqref="K76 N76">
    <cfRule type="expression" dxfId="76" priority="3">
      <formula>$AE$76&lt;&gt;1</formula>
    </cfRule>
  </conditionalFormatting>
  <conditionalFormatting sqref="T76 W76">
    <cfRule type="expression" dxfId="75" priority="2">
      <formula>$AH$76&lt;&gt;1</formula>
    </cfRule>
  </conditionalFormatting>
  <conditionalFormatting sqref="L79 O79">
    <cfRule type="expression" dxfId="74" priority="1">
      <formula>$AE$79&lt;&gt;1</formula>
    </cfRule>
  </conditionalFormatting>
  <dataValidations count="9">
    <dataValidation type="list" imeMode="halfAlpha" allowBlank="1" showInputMessage="1" showErrorMessage="1" sqref="G26:G27">
      <formula1>$H$102:$H$103</formula1>
    </dataValidation>
    <dataValidation imeMode="fullKatakana" allowBlank="1" showInputMessage="1" showErrorMessage="1" sqref="F4:W4"/>
    <dataValidation type="list" allowBlank="1" showInputMessage="1" showErrorMessage="1" sqref="J9:J12 O79 L56:L57 L59:L60 O59:O60 O63:O64 L63:L64 L69 O69 R63:R64 R59:R60 R56:R57 N53:N55 Q53 T53 W53 W19:W20 H53:H55 Q32:Q39 K32:K40 W76 U19:U20 L79 K53:K55 O9:O12 M19 K19 W32:W39 O56:O57 K76 N76 T76">
      <formula1>$H$101:$H$102</formula1>
    </dataValidation>
    <dataValidation imeMode="halfAlpha" allowBlank="1" showInputMessage="1" showErrorMessage="1" sqref="K13 L29 H29 R29 I22:K22 G23:I23 K23:M23 P23:W23 H50 M50 N29 K26:K27 T26:T27 V29 P29 R2 T2 V2 I26:I27 G6 I13 K15 I15 K17 I17 I6 P26:P27 R26:R27 Q50 P12:W12"/>
    <dataValidation type="list" allowBlank="1" showInputMessage="1" showErrorMessage="1" sqref="V26:V27 N26:N27">
      <formula1>$G$101:$G$109</formula1>
    </dataValidation>
    <dataValidation type="list" allowBlank="1" showInputMessage="1" showErrorMessage="1" sqref="V50:W50">
      <formula1>$I$101:$I$104</formula1>
    </dataValidation>
    <dataValidation type="list" allowBlank="1" showInputMessage="1" showErrorMessage="1" sqref="M65">
      <formula1>$I$108:$I$111</formula1>
    </dataValidation>
    <dataValidation type="list" allowBlank="1" showInputMessage="1" showErrorMessage="1" sqref="N97:O97 S97:T97 I97:J97">
      <formula1>$I$113:$I$115</formula1>
    </dataValidation>
    <dataValidation type="list" allowBlank="1" showInputMessage="1" showErrorMessage="1" sqref="I81 S81:T81 N81:O81">
      <formula1>$I$117:$I$119</formula1>
    </dataValidation>
  </dataValidations>
  <printOptions horizontalCentered="1"/>
  <pageMargins left="0.39370078740157483" right="0.39370078740157483" top="0.39370078740157483" bottom="0.47244094488188981" header="0.31496062992125984" footer="0.31496062992125984"/>
  <pageSetup paperSize="9" scale="75" fitToWidth="0" fitToHeight="0" orientation="portrait" r:id="rId1"/>
  <headerFooter>
    <oddFooter>&amp;L&amp;"ＭＳ Ｐゴシック,標準"KIT-VJITインターンシップ&amp;C&amp;P&amp;R&amp;"ＭＳ Ｐゴシック,標準"金沢工業大学　2019.10</oddFooter>
  </headerFooter>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V155"/>
  <sheetViews>
    <sheetView showGridLines="0" tabSelected="1" view="pageBreakPreview" zoomScale="90" zoomScaleNormal="100" zoomScaleSheetLayoutView="90" zoomScalePageLayoutView="128" workbookViewId="0">
      <selection activeCell="R2" sqref="R2"/>
    </sheetView>
  </sheetViews>
  <sheetFormatPr defaultColWidth="9" defaultRowHeight="13" x14ac:dyDescent="0.55000000000000004"/>
  <cols>
    <col min="1" max="1" width="2.58203125" style="6" customWidth="1"/>
    <col min="2" max="5" width="4.58203125" style="6" customWidth="1"/>
    <col min="6" max="25" width="5.08203125" style="6" customWidth="1"/>
    <col min="26" max="26" width="2.58203125" style="6" customWidth="1"/>
    <col min="27" max="28" width="30" style="88" customWidth="1"/>
    <col min="29" max="45" width="5.08203125" style="88" customWidth="1"/>
    <col min="46" max="127" width="20.58203125" style="6" customWidth="1"/>
    <col min="128" max="16384" width="9" style="6"/>
  </cols>
  <sheetData>
    <row r="1" spans="2:126" ht="25" customHeight="1" x14ac:dyDescent="0.55000000000000004">
      <c r="B1" s="150"/>
      <c r="C1" s="150"/>
      <c r="D1" s="150"/>
      <c r="E1" s="150" t="s">
        <v>464</v>
      </c>
      <c r="F1" s="150"/>
      <c r="G1" s="150"/>
      <c r="H1" s="150"/>
      <c r="I1" s="150"/>
      <c r="J1" s="150"/>
      <c r="K1" s="150"/>
      <c r="L1" s="150"/>
      <c r="M1" s="150"/>
      <c r="N1" s="150"/>
      <c r="O1" s="150"/>
      <c r="P1" s="150"/>
      <c r="Q1" s="150"/>
      <c r="R1" s="150"/>
      <c r="S1" s="150"/>
      <c r="T1" s="150"/>
      <c r="U1" s="430"/>
      <c r="V1" s="430"/>
      <c r="W1" s="430"/>
      <c r="X1" s="148" t="s">
        <v>462</v>
      </c>
      <c r="Y1" s="149" t="str">
        <f ca="1">MID(CELL("filename"),SEARCH("[",CELL("filename"))+1,2)</f>
        <v>01</v>
      </c>
      <c r="AB1" s="88" t="str">
        <f ca="1">X1&amp;Y1</f>
        <v>Feb_01</v>
      </c>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t="s">
        <v>328</v>
      </c>
      <c r="DH1" s="83"/>
      <c r="DI1" s="83"/>
      <c r="DJ1" s="83"/>
      <c r="DK1" s="83"/>
      <c r="DL1" s="83"/>
      <c r="DM1" s="83"/>
      <c r="DN1" s="83" t="s">
        <v>330</v>
      </c>
      <c r="DO1" s="83"/>
      <c r="DP1" s="83"/>
      <c r="DQ1" s="83"/>
      <c r="DR1" s="83" t="s">
        <v>331</v>
      </c>
      <c r="DS1" s="83"/>
      <c r="DT1" s="83"/>
      <c r="DU1" s="83"/>
      <c r="DV1" s="83"/>
    </row>
    <row r="2" spans="2:126" ht="18.75" customHeight="1" thickBot="1" x14ac:dyDescent="0.25">
      <c r="P2" s="380" t="s">
        <v>7</v>
      </c>
      <c r="Q2" s="380"/>
      <c r="R2" s="26">
        <v>2019</v>
      </c>
      <c r="S2" s="7" t="s">
        <v>6</v>
      </c>
      <c r="T2" s="27"/>
      <c r="U2" s="7" t="s">
        <v>5</v>
      </c>
      <c r="V2" s="27"/>
      <c r="W2" s="7" t="s">
        <v>4</v>
      </c>
      <c r="AA2" s="89">
        <f>DATE(R2,T2,V2)</f>
        <v>43434</v>
      </c>
      <c r="AB2" s="89"/>
      <c r="AC2" s="88">
        <f>COUNTA(R2)</f>
        <v>1</v>
      </c>
      <c r="AD2" s="88">
        <f>COUNTA(T2)</f>
        <v>0</v>
      </c>
      <c r="AE2" s="88">
        <f>COUNTA(V2)</f>
        <v>0</v>
      </c>
      <c r="AF2" s="90">
        <f>SUM(AC2:AE2)</f>
        <v>1</v>
      </c>
      <c r="AT2" s="83" t="s">
        <v>339</v>
      </c>
      <c r="AU2" s="83"/>
      <c r="AV2" s="83"/>
      <c r="AW2" s="83"/>
      <c r="AX2" s="83"/>
      <c r="AY2" s="83"/>
      <c r="AZ2" s="83"/>
      <c r="BA2" s="83"/>
      <c r="BB2" s="83"/>
      <c r="BC2" s="83"/>
      <c r="BD2" s="83"/>
      <c r="BE2" s="83"/>
      <c r="BF2" s="83" t="s">
        <v>337</v>
      </c>
      <c r="BG2" s="83" t="s">
        <v>338</v>
      </c>
      <c r="BH2" s="83"/>
      <c r="BI2" s="83"/>
      <c r="BJ2" s="83"/>
      <c r="BK2" s="83"/>
      <c r="BL2" s="83"/>
      <c r="BM2" s="83"/>
      <c r="BN2" s="83"/>
      <c r="BO2" s="83"/>
      <c r="BP2" s="83"/>
      <c r="BQ2" s="83"/>
      <c r="BR2" s="83"/>
      <c r="BS2" s="83" t="s">
        <v>253</v>
      </c>
      <c r="BT2" s="83"/>
      <c r="BU2" s="83"/>
      <c r="BV2" s="83"/>
      <c r="BW2" s="83"/>
      <c r="BX2" s="83"/>
      <c r="BY2" s="83"/>
      <c r="BZ2" s="83"/>
      <c r="CA2" s="83" t="s">
        <v>254</v>
      </c>
      <c r="CB2" s="83"/>
      <c r="CC2" s="83"/>
      <c r="CD2" s="83"/>
      <c r="CE2" s="83"/>
      <c r="CF2" s="83"/>
      <c r="CG2" s="83"/>
      <c r="CH2" s="83"/>
      <c r="CI2" s="83" t="s">
        <v>255</v>
      </c>
      <c r="CJ2" s="83"/>
      <c r="CK2" s="83"/>
      <c r="CL2" s="83"/>
      <c r="CM2" s="83"/>
      <c r="CN2" s="83"/>
      <c r="CO2" s="83" t="s">
        <v>256</v>
      </c>
      <c r="CP2" s="83"/>
      <c r="CQ2" s="83"/>
      <c r="CR2" s="83"/>
      <c r="CS2" s="83"/>
      <c r="CT2" s="83" t="s">
        <v>325</v>
      </c>
      <c r="CU2" s="83"/>
      <c r="CV2" s="83"/>
      <c r="CW2" s="83"/>
      <c r="CX2" s="83"/>
      <c r="CY2" s="83"/>
      <c r="CZ2" s="83"/>
      <c r="DA2" s="83"/>
      <c r="DB2" s="83"/>
      <c r="DC2" s="83"/>
      <c r="DD2" s="83"/>
      <c r="DE2" s="83"/>
      <c r="DF2" s="83"/>
      <c r="DG2" s="83" t="s">
        <v>313</v>
      </c>
      <c r="DH2" s="83"/>
      <c r="DI2" s="83"/>
      <c r="DJ2" s="83"/>
      <c r="DK2" s="83"/>
      <c r="DL2" s="83"/>
      <c r="DM2" s="83"/>
      <c r="DN2" s="83" t="s">
        <v>313</v>
      </c>
      <c r="DO2" s="83"/>
      <c r="DP2" s="83"/>
      <c r="DQ2" s="83"/>
      <c r="DR2" s="83" t="s">
        <v>313</v>
      </c>
      <c r="DS2" s="83"/>
      <c r="DT2" s="83"/>
      <c r="DU2" s="83"/>
      <c r="DV2" s="83"/>
    </row>
    <row r="3" spans="2:126" ht="22" customHeight="1" thickBot="1" x14ac:dyDescent="0.3">
      <c r="B3" s="51" t="s">
        <v>345</v>
      </c>
      <c r="AT3" s="83" t="s">
        <v>314</v>
      </c>
      <c r="AU3" s="83" t="s">
        <v>315</v>
      </c>
      <c r="AV3" s="83" t="s">
        <v>316</v>
      </c>
      <c r="AW3" s="83" t="s">
        <v>266</v>
      </c>
      <c r="AX3" s="83" t="s">
        <v>267</v>
      </c>
      <c r="AY3" s="83" t="s">
        <v>268</v>
      </c>
      <c r="AZ3" s="83" t="s">
        <v>317</v>
      </c>
      <c r="BA3" s="83" t="s">
        <v>269</v>
      </c>
      <c r="BB3" s="83" t="s">
        <v>270</v>
      </c>
      <c r="BC3" s="83" t="s">
        <v>271</v>
      </c>
      <c r="BD3" s="83" t="s">
        <v>272</v>
      </c>
      <c r="BE3" s="83" t="s">
        <v>273</v>
      </c>
      <c r="BF3" s="83" t="s">
        <v>274</v>
      </c>
      <c r="BG3" s="83" t="s">
        <v>274</v>
      </c>
      <c r="BH3" s="83" t="s">
        <v>275</v>
      </c>
      <c r="BI3" s="83" t="s">
        <v>276</v>
      </c>
      <c r="BJ3" s="83" t="s">
        <v>277</v>
      </c>
      <c r="BK3" s="83" t="s">
        <v>324</v>
      </c>
      <c r="BL3" s="83" t="s">
        <v>278</v>
      </c>
      <c r="BM3" s="83" t="s">
        <v>279</v>
      </c>
      <c r="BN3" s="83"/>
      <c r="BO3" s="83" t="s">
        <v>272</v>
      </c>
      <c r="BP3" s="83" t="s">
        <v>280</v>
      </c>
      <c r="BQ3" s="83" t="s">
        <v>281</v>
      </c>
      <c r="BR3" s="83" t="s">
        <v>318</v>
      </c>
      <c r="BS3" s="83" t="s">
        <v>282</v>
      </c>
      <c r="BT3" s="83" t="s">
        <v>283</v>
      </c>
      <c r="BU3" s="83" t="s">
        <v>284</v>
      </c>
      <c r="BV3" s="83" t="s">
        <v>285</v>
      </c>
      <c r="BW3" s="83" t="s">
        <v>286</v>
      </c>
      <c r="BX3" s="83" t="s">
        <v>287</v>
      </c>
      <c r="BY3" s="83" t="s">
        <v>319</v>
      </c>
      <c r="BZ3" s="83" t="s">
        <v>288</v>
      </c>
      <c r="CA3" s="83" t="s">
        <v>289</v>
      </c>
      <c r="CB3" s="83" t="s">
        <v>283</v>
      </c>
      <c r="CC3" s="83" t="s">
        <v>284</v>
      </c>
      <c r="CD3" s="83" t="s">
        <v>285</v>
      </c>
      <c r="CE3" s="83" t="s">
        <v>286</v>
      </c>
      <c r="CF3" s="83" t="s">
        <v>287</v>
      </c>
      <c r="CG3" s="83" t="s">
        <v>290</v>
      </c>
      <c r="CH3" s="83" t="s">
        <v>291</v>
      </c>
      <c r="CI3" s="83" t="s">
        <v>292</v>
      </c>
      <c r="CJ3" s="83" t="s">
        <v>293</v>
      </c>
      <c r="CK3" s="83" t="s">
        <v>320</v>
      </c>
      <c r="CL3" s="83" t="s">
        <v>294</v>
      </c>
      <c r="CM3" s="83" t="s">
        <v>295</v>
      </c>
      <c r="CN3" s="83" t="s">
        <v>296</v>
      </c>
      <c r="CO3" s="83" t="s">
        <v>297</v>
      </c>
      <c r="CP3" s="83" t="s">
        <v>298</v>
      </c>
      <c r="CQ3" s="83" t="s">
        <v>265</v>
      </c>
      <c r="CR3" s="83" t="s">
        <v>299</v>
      </c>
      <c r="CS3" s="83" t="s">
        <v>300</v>
      </c>
      <c r="CT3" s="83" t="s">
        <v>257</v>
      </c>
      <c r="CU3" s="83" t="s">
        <v>258</v>
      </c>
      <c r="CV3" s="83" t="s">
        <v>259</v>
      </c>
      <c r="CW3" s="83" t="s">
        <v>260</v>
      </c>
      <c r="CX3" s="83" t="s">
        <v>261</v>
      </c>
      <c r="CY3" s="83" t="s">
        <v>262</v>
      </c>
      <c r="CZ3" s="83" t="s">
        <v>263</v>
      </c>
      <c r="DA3" s="83" t="s">
        <v>264</v>
      </c>
      <c r="DB3" s="83" t="s">
        <v>265</v>
      </c>
      <c r="DC3" s="83" t="s">
        <v>301</v>
      </c>
      <c r="DD3" s="83" t="s">
        <v>321</v>
      </c>
      <c r="DE3" s="83" t="s">
        <v>302</v>
      </c>
      <c r="DF3" s="83" t="s">
        <v>301</v>
      </c>
      <c r="DG3" s="83" t="s">
        <v>322</v>
      </c>
      <c r="DH3" s="83" t="s">
        <v>303</v>
      </c>
      <c r="DI3" s="83" t="s">
        <v>304</v>
      </c>
      <c r="DJ3" s="83" t="s">
        <v>305</v>
      </c>
      <c r="DK3" s="83" t="s">
        <v>306</v>
      </c>
      <c r="DL3" s="83" t="s">
        <v>307</v>
      </c>
      <c r="DM3" s="83" t="s">
        <v>308</v>
      </c>
      <c r="DN3" s="83" t="s">
        <v>322</v>
      </c>
      <c r="DO3" s="83" t="s">
        <v>303</v>
      </c>
      <c r="DP3" s="83" t="s">
        <v>309</v>
      </c>
      <c r="DQ3" s="83" t="s">
        <v>301</v>
      </c>
      <c r="DR3" s="83" t="s">
        <v>322</v>
      </c>
      <c r="DS3" s="83" t="s">
        <v>303</v>
      </c>
      <c r="DT3" s="83" t="s">
        <v>310</v>
      </c>
      <c r="DU3" s="83" t="s">
        <v>311</v>
      </c>
      <c r="DV3" s="83" t="s">
        <v>312</v>
      </c>
    </row>
    <row r="4" spans="2:126" ht="18" customHeight="1" thickTop="1" x14ac:dyDescent="0.55000000000000004">
      <c r="B4" s="399" t="s">
        <v>0</v>
      </c>
      <c r="C4" s="400"/>
      <c r="D4" s="400"/>
      <c r="E4" s="400"/>
      <c r="F4" s="401"/>
      <c r="G4" s="401"/>
      <c r="H4" s="401"/>
      <c r="I4" s="401"/>
      <c r="J4" s="401"/>
      <c r="K4" s="401"/>
      <c r="L4" s="401"/>
      <c r="M4" s="401"/>
      <c r="N4" s="401"/>
      <c r="O4" s="401"/>
      <c r="P4" s="401"/>
      <c r="Q4" s="401"/>
      <c r="R4" s="401"/>
      <c r="S4" s="401"/>
      <c r="T4" s="401"/>
      <c r="U4" s="401"/>
      <c r="V4" s="401"/>
      <c r="W4" s="402"/>
      <c r="AA4" s="88">
        <f>F4</f>
        <v>0</v>
      </c>
      <c r="AT4" s="82" t="str">
        <f>U100&amp;V100&amp;W100</f>
        <v>19Aug_00</v>
      </c>
      <c r="AU4" s="84">
        <f>AA5</f>
        <v>0</v>
      </c>
      <c r="AV4" s="84">
        <f>AA9</f>
        <v>0</v>
      </c>
      <c r="AW4" s="84" t="e">
        <f>AB7</f>
        <v>#VALUE!</v>
      </c>
      <c r="AX4" s="84"/>
      <c r="AY4" s="84"/>
      <c r="AZ4" s="84">
        <f>AA12</f>
        <v>0</v>
      </c>
      <c r="BA4" s="84">
        <f>H21</f>
        <v>0</v>
      </c>
      <c r="BB4" s="84">
        <f>AB20</f>
        <v>0</v>
      </c>
      <c r="BC4" s="84">
        <f>AB21</f>
        <v>0</v>
      </c>
      <c r="BD4" s="84" t="str">
        <f>AA22</f>
        <v>-</v>
      </c>
      <c r="BE4" s="84">
        <f>AB22</f>
        <v>0</v>
      </c>
      <c r="BF4" s="85">
        <f>AA2</f>
        <v>43434</v>
      </c>
      <c r="BG4" s="84"/>
      <c r="BH4" s="84"/>
      <c r="BI4" s="84"/>
      <c r="BJ4" s="84"/>
      <c r="BK4" s="86">
        <f>H50</f>
        <v>0</v>
      </c>
      <c r="BL4" s="84"/>
      <c r="BM4" s="84"/>
      <c r="BN4" s="84"/>
      <c r="BO4" s="84" t="str">
        <f>AA13</f>
        <v>-</v>
      </c>
      <c r="BP4" s="84">
        <f>AA14</f>
        <v>0</v>
      </c>
      <c r="BQ4" s="84" t="str">
        <f>AB30</f>
        <v>:-:</v>
      </c>
      <c r="BR4" s="84">
        <f>F30</f>
        <v>0</v>
      </c>
      <c r="BS4" s="84" t="str">
        <f>AH32</f>
        <v/>
      </c>
      <c r="BT4" s="84" t="str">
        <f>AH33</f>
        <v/>
      </c>
      <c r="BU4" s="84" t="str">
        <f>AH34</f>
        <v/>
      </c>
      <c r="BV4" s="84" t="str">
        <f>AH35</f>
        <v/>
      </c>
      <c r="BW4" s="84" t="str">
        <f>AH36</f>
        <v/>
      </c>
      <c r="BX4" s="84" t="str">
        <f>AH37</f>
        <v/>
      </c>
      <c r="BY4" s="84" t="str">
        <f>AH38</f>
        <v/>
      </c>
      <c r="BZ4" s="84" t="str">
        <f>AH39</f>
        <v/>
      </c>
      <c r="CA4" s="84" t="str">
        <f>AI32</f>
        <v/>
      </c>
      <c r="CB4" s="84" t="str">
        <f>AI33</f>
        <v/>
      </c>
      <c r="CC4" s="84" t="str">
        <f>AI34</f>
        <v/>
      </c>
      <c r="CD4" s="84" t="str">
        <f>AI35</f>
        <v/>
      </c>
      <c r="CE4" s="84" t="str">
        <f>AI36</f>
        <v/>
      </c>
      <c r="CF4" s="84" t="str">
        <f>AI37</f>
        <v/>
      </c>
      <c r="CG4" s="84" t="str">
        <f>AI38</f>
        <v/>
      </c>
      <c r="CH4" s="84" t="str">
        <f>AI39</f>
        <v/>
      </c>
      <c r="CI4" s="84" t="str">
        <f>AJ32</f>
        <v/>
      </c>
      <c r="CJ4" s="84" t="str">
        <f>AJ33</f>
        <v/>
      </c>
      <c r="CK4" s="84" t="str">
        <f>AJ34</f>
        <v/>
      </c>
      <c r="CL4" s="84" t="str">
        <f>AJ35</f>
        <v/>
      </c>
      <c r="CM4" s="84" t="str">
        <f>AJ36</f>
        <v/>
      </c>
      <c r="CN4" s="84" t="str">
        <f>AJ37</f>
        <v/>
      </c>
      <c r="CO4" s="84" t="str">
        <f>AJ38</f>
        <v/>
      </c>
      <c r="CP4" s="84" t="str">
        <f>AJ39</f>
        <v/>
      </c>
      <c r="CQ4" s="84" t="str">
        <f>AH40</f>
        <v/>
      </c>
      <c r="CR4" s="84">
        <f>AA40</f>
        <v>0</v>
      </c>
      <c r="CS4" s="84">
        <f>F42</f>
        <v>0</v>
      </c>
      <c r="CT4" s="84" t="str">
        <f>AJ53</f>
        <v/>
      </c>
      <c r="CU4" s="84" t="str">
        <f t="shared" ref="CU4:CY4" si="0">AK53</f>
        <v/>
      </c>
      <c r="CV4" s="84" t="str">
        <f t="shared" si="0"/>
        <v/>
      </c>
      <c r="CW4" s="84" t="str">
        <f t="shared" si="0"/>
        <v/>
      </c>
      <c r="CX4" s="84" t="str">
        <f t="shared" si="0"/>
        <v/>
      </c>
      <c r="CY4" s="84" t="str">
        <f t="shared" si="0"/>
        <v/>
      </c>
      <c r="CZ4" s="84" t="str">
        <f>AJ54</f>
        <v/>
      </c>
      <c r="DA4" s="84" t="str">
        <f t="shared" ref="DA4:DB4" si="1">AK54</f>
        <v/>
      </c>
      <c r="DB4" s="84" t="str">
        <f t="shared" si="1"/>
        <v/>
      </c>
      <c r="DC4" s="84">
        <f>AA54</f>
        <v>0</v>
      </c>
      <c r="DD4" s="84" t="str">
        <f>AI76</f>
        <v/>
      </c>
      <c r="DE4" s="84" t="str">
        <f>AJ76</f>
        <v/>
      </c>
      <c r="DF4" s="84">
        <f>AA78</f>
        <v>0</v>
      </c>
      <c r="DG4" s="84" t="str">
        <f>AN56</f>
        <v/>
      </c>
      <c r="DH4" s="84" t="s">
        <v>177</v>
      </c>
      <c r="DI4" s="84"/>
      <c r="DJ4" s="84"/>
      <c r="DK4" s="84"/>
      <c r="DL4" s="84"/>
      <c r="DM4" s="84"/>
      <c r="DN4" s="84" t="str">
        <f>AN59</f>
        <v/>
      </c>
      <c r="DO4" s="84" t="str">
        <f>AN60</f>
        <v/>
      </c>
      <c r="DP4" s="84"/>
      <c r="DQ4" s="84" t="str">
        <f>L61</f>
        <v>社用車で送迎または、通勤費を支給します。</v>
      </c>
      <c r="DR4" s="84" t="str">
        <f>AN63</f>
        <v/>
      </c>
      <c r="DS4" s="84" t="str">
        <f>AN64</f>
        <v/>
      </c>
      <c r="DT4" s="84">
        <f>AA65</f>
        <v>0</v>
      </c>
      <c r="DU4" s="84">
        <f>AB65</f>
        <v>0</v>
      </c>
      <c r="DV4" s="87">
        <f>M67</f>
        <v>0</v>
      </c>
    </row>
    <row r="5" spans="2:126" ht="30" customHeight="1" thickBot="1" x14ac:dyDescent="0.6">
      <c r="B5" s="403" t="s">
        <v>1</v>
      </c>
      <c r="C5" s="404"/>
      <c r="D5" s="404"/>
      <c r="E5" s="404"/>
      <c r="F5" s="405"/>
      <c r="G5" s="405"/>
      <c r="H5" s="405"/>
      <c r="I5" s="405"/>
      <c r="J5" s="405"/>
      <c r="K5" s="405"/>
      <c r="L5" s="405"/>
      <c r="M5" s="405"/>
      <c r="N5" s="405"/>
      <c r="O5" s="405"/>
      <c r="P5" s="405"/>
      <c r="Q5" s="405"/>
      <c r="R5" s="405"/>
      <c r="S5" s="405"/>
      <c r="T5" s="405"/>
      <c r="U5" s="405"/>
      <c r="V5" s="405"/>
      <c r="W5" s="406"/>
      <c r="AA5" s="88">
        <f>F5</f>
        <v>0</v>
      </c>
    </row>
    <row r="6" spans="2:126" ht="20.149999999999999" customHeight="1" x14ac:dyDescent="0.55000000000000004">
      <c r="B6" s="274" t="s">
        <v>199</v>
      </c>
      <c r="C6" s="275"/>
      <c r="D6" s="275"/>
      <c r="E6" s="275"/>
      <c r="F6" s="137" t="s">
        <v>3</v>
      </c>
      <c r="G6" s="104"/>
      <c r="H6" s="137" t="s">
        <v>177</v>
      </c>
      <c r="I6" s="409"/>
      <c r="J6" s="409"/>
      <c r="K6" s="310"/>
      <c r="L6" s="310"/>
      <c r="M6" s="310"/>
      <c r="N6" s="310"/>
      <c r="O6" s="310"/>
      <c r="P6" s="310"/>
      <c r="Q6" s="310"/>
      <c r="R6" s="310"/>
      <c r="S6" s="310"/>
      <c r="T6" s="310"/>
      <c r="U6" s="310"/>
      <c r="V6" s="310"/>
      <c r="W6" s="311"/>
      <c r="Z6" s="11"/>
      <c r="AA6" s="88" t="str">
        <f>G6&amp;H6&amp;I6</f>
        <v>-</v>
      </c>
      <c r="AC6" s="88">
        <f>COUNTA(G6)</f>
        <v>0</v>
      </c>
      <c r="AD6" s="88">
        <f>COUNTA(I6)</f>
        <v>0</v>
      </c>
      <c r="AE6" s="90">
        <f>SUM(AC6:AD6)</f>
        <v>0</v>
      </c>
    </row>
    <row r="7" spans="2:126" ht="20.149999999999999" customHeight="1" thickBot="1" x14ac:dyDescent="0.6">
      <c r="B7" s="276"/>
      <c r="C7" s="277"/>
      <c r="D7" s="277"/>
      <c r="E7" s="277"/>
      <c r="F7" s="410"/>
      <c r="G7" s="410"/>
      <c r="H7" s="410"/>
      <c r="I7" s="410"/>
      <c r="J7" s="410"/>
      <c r="K7" s="410"/>
      <c r="L7" s="410"/>
      <c r="M7" s="410"/>
      <c r="N7" s="410"/>
      <c r="O7" s="410"/>
      <c r="P7" s="410"/>
      <c r="Q7" s="410"/>
      <c r="R7" s="410"/>
      <c r="S7" s="410"/>
      <c r="T7" s="410"/>
      <c r="U7" s="410"/>
      <c r="V7" s="410"/>
      <c r="W7" s="411"/>
      <c r="Z7" s="11"/>
      <c r="AA7" s="88">
        <f>F7</f>
        <v>0</v>
      </c>
      <c r="AB7" s="88" t="e">
        <f>LEFT(AA7,FIND("県",AA7))</f>
        <v>#VALUE!</v>
      </c>
      <c r="AC7" s="88">
        <f>COUNTA(F7)</f>
        <v>0</v>
      </c>
      <c r="AE7" s="90">
        <f>AE6+AC7</f>
        <v>0</v>
      </c>
    </row>
    <row r="8" spans="2:126" ht="20.149999999999999" customHeight="1" x14ac:dyDescent="0.55000000000000004">
      <c r="B8" s="278" t="s">
        <v>202</v>
      </c>
      <c r="C8" s="279"/>
      <c r="D8" s="279"/>
      <c r="E8" s="279"/>
      <c r="F8" s="281" t="s">
        <v>346</v>
      </c>
      <c r="G8" s="282"/>
      <c r="H8" s="282"/>
      <c r="I8" s="282"/>
      <c r="J8" s="282"/>
      <c r="K8" s="282"/>
      <c r="L8" s="282"/>
      <c r="M8" s="282"/>
      <c r="N8" s="282"/>
      <c r="O8" s="283"/>
      <c r="P8" s="284" t="s">
        <v>349</v>
      </c>
      <c r="Q8" s="282"/>
      <c r="R8" s="282"/>
      <c r="S8" s="282"/>
      <c r="T8" s="282"/>
      <c r="U8" s="282"/>
      <c r="V8" s="282"/>
      <c r="W8" s="285"/>
    </row>
    <row r="9" spans="2:126" ht="20.149999999999999" customHeight="1" x14ac:dyDescent="0.55000000000000004">
      <c r="B9" s="280"/>
      <c r="C9" s="279"/>
      <c r="D9" s="279"/>
      <c r="E9" s="279"/>
      <c r="F9" s="286" t="s">
        <v>361</v>
      </c>
      <c r="G9" s="286"/>
      <c r="H9" s="286"/>
      <c r="I9" s="286"/>
      <c r="J9" s="28"/>
      <c r="K9" s="29" t="s">
        <v>365</v>
      </c>
      <c r="L9" s="30"/>
      <c r="M9" s="30"/>
      <c r="N9" s="30"/>
      <c r="O9" s="28"/>
      <c r="P9" s="298"/>
      <c r="Q9" s="299"/>
      <c r="R9" s="299"/>
      <c r="S9" s="299"/>
      <c r="T9" s="299"/>
      <c r="U9" s="299"/>
      <c r="V9" s="299"/>
      <c r="W9" s="300"/>
      <c r="Z9" s="11"/>
      <c r="AA9" s="88">
        <f>P9</f>
        <v>0</v>
      </c>
      <c r="AC9" s="88">
        <f>COUNTIF(J9,"●")</f>
        <v>0</v>
      </c>
      <c r="AD9" s="88">
        <f>COUNTIF(O9,"●")</f>
        <v>0</v>
      </c>
      <c r="AE9" s="90">
        <f>SUM(AC9:AD12)</f>
        <v>0</v>
      </c>
    </row>
    <row r="10" spans="2:126" ht="20.149999999999999" customHeight="1" x14ac:dyDescent="0.55000000000000004">
      <c r="B10" s="280"/>
      <c r="C10" s="279"/>
      <c r="D10" s="279"/>
      <c r="E10" s="279"/>
      <c r="F10" s="287" t="s">
        <v>362</v>
      </c>
      <c r="G10" s="287"/>
      <c r="H10" s="287"/>
      <c r="I10" s="287"/>
      <c r="J10" s="19"/>
      <c r="K10" s="9" t="s">
        <v>366</v>
      </c>
      <c r="L10" s="10"/>
      <c r="M10" s="10"/>
      <c r="N10" s="10"/>
      <c r="O10" s="19"/>
      <c r="P10" s="301"/>
      <c r="Q10" s="302"/>
      <c r="R10" s="302"/>
      <c r="S10" s="302"/>
      <c r="T10" s="302"/>
      <c r="U10" s="302"/>
      <c r="V10" s="302"/>
      <c r="W10" s="303"/>
      <c r="Z10" s="11"/>
      <c r="AC10" s="88">
        <f t="shared" ref="AC10:AC12" si="2">COUNTIF(J10,"●")</f>
        <v>0</v>
      </c>
      <c r="AD10" s="88">
        <f t="shared" ref="AD10:AD12" si="3">COUNTIF(O10,"●")</f>
        <v>0</v>
      </c>
      <c r="AE10" s="90"/>
    </row>
    <row r="11" spans="2:126" ht="20.149999999999999" customHeight="1" x14ac:dyDescent="0.55000000000000004">
      <c r="B11" s="280"/>
      <c r="C11" s="279"/>
      <c r="D11" s="279"/>
      <c r="E11" s="279"/>
      <c r="F11" s="287" t="s">
        <v>363</v>
      </c>
      <c r="G11" s="287"/>
      <c r="H11" s="287"/>
      <c r="I11" s="287"/>
      <c r="J11" s="19"/>
      <c r="K11" s="9" t="s">
        <v>367</v>
      </c>
      <c r="L11" s="10"/>
      <c r="M11" s="10"/>
      <c r="N11" s="10"/>
      <c r="O11" s="19"/>
      <c r="P11" s="304" t="s">
        <v>332</v>
      </c>
      <c r="Q11" s="305"/>
      <c r="R11" s="305"/>
      <c r="S11" s="305"/>
      <c r="T11" s="305"/>
      <c r="U11" s="305"/>
      <c r="V11" s="305"/>
      <c r="W11" s="306"/>
      <c r="Z11" s="11"/>
      <c r="AC11" s="88">
        <f t="shared" si="2"/>
        <v>0</v>
      </c>
      <c r="AD11" s="88">
        <f t="shared" si="3"/>
        <v>0</v>
      </c>
      <c r="AE11" s="90"/>
    </row>
    <row r="12" spans="2:126" ht="20.149999999999999" customHeight="1" thickBot="1" x14ac:dyDescent="0.6">
      <c r="B12" s="280"/>
      <c r="C12" s="279"/>
      <c r="D12" s="279"/>
      <c r="E12" s="279"/>
      <c r="F12" s="297" t="s">
        <v>364</v>
      </c>
      <c r="G12" s="297"/>
      <c r="H12" s="297"/>
      <c r="I12" s="297"/>
      <c r="J12" s="20"/>
      <c r="K12" s="12" t="s">
        <v>368</v>
      </c>
      <c r="L12" s="13"/>
      <c r="M12" s="13"/>
      <c r="N12" s="13"/>
      <c r="O12" s="20"/>
      <c r="P12" s="307"/>
      <c r="Q12" s="308"/>
      <c r="R12" s="308"/>
      <c r="S12" s="308"/>
      <c r="T12" s="308"/>
      <c r="U12" s="308"/>
      <c r="V12" s="308"/>
      <c r="W12" s="309"/>
      <c r="Z12" s="11"/>
      <c r="AA12" s="88">
        <f>P12</f>
        <v>0</v>
      </c>
      <c r="AC12" s="88">
        <f t="shared" si="2"/>
        <v>0</v>
      </c>
      <c r="AD12" s="88">
        <f t="shared" si="3"/>
        <v>0</v>
      </c>
      <c r="AE12" s="90"/>
    </row>
    <row r="13" spans="2:126" ht="20.149999999999999" customHeight="1" x14ac:dyDescent="0.55000000000000004">
      <c r="B13" s="274" t="s">
        <v>2</v>
      </c>
      <c r="C13" s="275"/>
      <c r="D13" s="275"/>
      <c r="E13" s="275"/>
      <c r="F13" s="386" t="s">
        <v>188</v>
      </c>
      <c r="G13" s="386"/>
      <c r="H13" s="137" t="s">
        <v>3</v>
      </c>
      <c r="I13" s="43"/>
      <c r="J13" s="137" t="s">
        <v>177</v>
      </c>
      <c r="K13" s="385"/>
      <c r="L13" s="385"/>
      <c r="M13" s="44"/>
      <c r="N13" s="44"/>
      <c r="O13" s="44"/>
      <c r="P13" s="44"/>
      <c r="Q13" s="44"/>
      <c r="R13" s="44"/>
      <c r="S13" s="44"/>
      <c r="T13" s="44"/>
      <c r="U13" s="44"/>
      <c r="V13" s="44"/>
      <c r="W13" s="45"/>
      <c r="Z13" s="11"/>
      <c r="AA13" s="88" t="str">
        <f>I13&amp;J13&amp;K13</f>
        <v>-</v>
      </c>
      <c r="AC13" s="88">
        <f>COUNTA(I13)</f>
        <v>0</v>
      </c>
      <c r="AD13" s="88">
        <f>COUNTA(K13)</f>
        <v>0</v>
      </c>
      <c r="AE13" s="90">
        <f>SUM(AC13:AD13)</f>
        <v>0</v>
      </c>
    </row>
    <row r="14" spans="2:126" ht="22" customHeight="1" x14ac:dyDescent="0.55000000000000004">
      <c r="B14" s="291"/>
      <c r="C14" s="292"/>
      <c r="D14" s="292"/>
      <c r="E14" s="292"/>
      <c r="F14" s="387"/>
      <c r="G14" s="387"/>
      <c r="H14" s="381"/>
      <c r="I14" s="381"/>
      <c r="J14" s="381"/>
      <c r="K14" s="381"/>
      <c r="L14" s="381"/>
      <c r="M14" s="381"/>
      <c r="N14" s="381"/>
      <c r="O14" s="381"/>
      <c r="P14" s="381"/>
      <c r="Q14" s="381"/>
      <c r="R14" s="381"/>
      <c r="S14" s="381"/>
      <c r="T14" s="381"/>
      <c r="U14" s="381"/>
      <c r="V14" s="381"/>
      <c r="W14" s="382"/>
      <c r="Z14" s="11"/>
      <c r="AA14" s="88">
        <f>H14</f>
        <v>0</v>
      </c>
      <c r="AC14" s="88">
        <f>COUNTA(H14)</f>
        <v>0</v>
      </c>
      <c r="AE14" s="90">
        <f>AE13+AC14</f>
        <v>0</v>
      </c>
    </row>
    <row r="15" spans="2:126" ht="22" customHeight="1" x14ac:dyDescent="0.55000000000000004">
      <c r="B15" s="291"/>
      <c r="C15" s="292"/>
      <c r="D15" s="292"/>
      <c r="E15" s="292"/>
      <c r="F15" s="389" t="s">
        <v>189</v>
      </c>
      <c r="G15" s="389"/>
      <c r="H15" s="32" t="s">
        <v>3</v>
      </c>
      <c r="I15" s="34"/>
      <c r="J15" s="32" t="s">
        <v>177</v>
      </c>
      <c r="K15" s="388"/>
      <c r="L15" s="388"/>
      <c r="M15" s="33"/>
      <c r="N15" s="33"/>
      <c r="O15" s="33"/>
      <c r="P15" s="33"/>
      <c r="Q15" s="33"/>
      <c r="R15" s="33"/>
      <c r="S15" s="33"/>
      <c r="T15" s="33"/>
      <c r="U15" s="33"/>
      <c r="V15" s="33"/>
      <c r="W15" s="41"/>
      <c r="Z15" s="11"/>
      <c r="AA15" s="88" t="str">
        <f>I15&amp;J15&amp;K15</f>
        <v>-</v>
      </c>
      <c r="AC15" s="88">
        <f>COUNTA(I15)</f>
        <v>0</v>
      </c>
      <c r="AD15" s="88">
        <f>COUNTA(K15)</f>
        <v>0</v>
      </c>
      <c r="AE15" s="90">
        <f>SUM(AC15:AD15)</f>
        <v>0</v>
      </c>
    </row>
    <row r="16" spans="2:126" ht="22" customHeight="1" thickBot="1" x14ac:dyDescent="0.6">
      <c r="B16" s="291"/>
      <c r="C16" s="292"/>
      <c r="D16" s="292"/>
      <c r="E16" s="292"/>
      <c r="F16" s="389"/>
      <c r="G16" s="389"/>
      <c r="H16" s="381"/>
      <c r="I16" s="381"/>
      <c r="J16" s="381"/>
      <c r="K16" s="381"/>
      <c r="L16" s="381"/>
      <c r="M16" s="381"/>
      <c r="N16" s="381"/>
      <c r="O16" s="381"/>
      <c r="P16" s="381"/>
      <c r="Q16" s="381"/>
      <c r="R16" s="381"/>
      <c r="S16" s="381"/>
      <c r="T16" s="381"/>
      <c r="U16" s="381"/>
      <c r="V16" s="381"/>
      <c r="W16" s="382"/>
      <c r="Z16" s="11"/>
      <c r="AA16" s="88">
        <f>H16</f>
        <v>0</v>
      </c>
      <c r="AC16" s="88">
        <f>COUNTA(H16)</f>
        <v>0</v>
      </c>
      <c r="AE16" s="90">
        <f>AE15+AC16</f>
        <v>0</v>
      </c>
    </row>
    <row r="17" spans="2:45" ht="20.149999999999999" hidden="1" customHeight="1" x14ac:dyDescent="0.55000000000000004">
      <c r="B17" s="291"/>
      <c r="C17" s="292"/>
      <c r="D17" s="292"/>
      <c r="E17" s="292"/>
      <c r="F17" s="390" t="s">
        <v>190</v>
      </c>
      <c r="G17" s="390"/>
      <c r="H17" s="32" t="s">
        <v>3</v>
      </c>
      <c r="I17" s="34"/>
      <c r="J17" s="32" t="s">
        <v>177</v>
      </c>
      <c r="K17" s="388"/>
      <c r="L17" s="388"/>
      <c r="M17" s="33"/>
      <c r="N17" s="33"/>
      <c r="O17" s="33"/>
      <c r="P17" s="33"/>
      <c r="Q17" s="33"/>
      <c r="R17" s="33"/>
      <c r="S17" s="33"/>
      <c r="T17" s="33"/>
      <c r="U17" s="33"/>
      <c r="V17" s="33"/>
      <c r="W17" s="41"/>
      <c r="Z17" s="11"/>
      <c r="AA17" s="88" t="str">
        <f>I17&amp;J17&amp;K17</f>
        <v>-</v>
      </c>
      <c r="AC17" s="88">
        <f>COUNTA(I17)</f>
        <v>0</v>
      </c>
      <c r="AD17" s="88">
        <f>COUNTA(K17)</f>
        <v>0</v>
      </c>
      <c r="AE17" s="90">
        <f>SUM(AC17:AD17)</f>
        <v>0</v>
      </c>
    </row>
    <row r="18" spans="2:45" ht="30" hidden="1" customHeight="1" thickBot="1" x14ac:dyDescent="0.6">
      <c r="B18" s="276"/>
      <c r="C18" s="277"/>
      <c r="D18" s="277"/>
      <c r="E18" s="277"/>
      <c r="F18" s="391"/>
      <c r="G18" s="391"/>
      <c r="H18" s="383"/>
      <c r="I18" s="383"/>
      <c r="J18" s="383"/>
      <c r="K18" s="383"/>
      <c r="L18" s="383"/>
      <c r="M18" s="383"/>
      <c r="N18" s="383"/>
      <c r="O18" s="383"/>
      <c r="P18" s="383"/>
      <c r="Q18" s="383"/>
      <c r="R18" s="383"/>
      <c r="S18" s="383"/>
      <c r="T18" s="383"/>
      <c r="U18" s="383"/>
      <c r="V18" s="383"/>
      <c r="W18" s="384"/>
      <c r="Z18" s="11"/>
      <c r="AA18" s="88">
        <f>H18</f>
        <v>0</v>
      </c>
      <c r="AC18" s="88">
        <f>COUNTA(H18)</f>
        <v>0</v>
      </c>
      <c r="AE18" s="90">
        <f>AE17+AC18</f>
        <v>0</v>
      </c>
    </row>
    <row r="19" spans="2:45" ht="20.149999999999999" customHeight="1" x14ac:dyDescent="0.55000000000000004">
      <c r="B19" s="314" t="s">
        <v>252</v>
      </c>
      <c r="C19" s="275"/>
      <c r="D19" s="275"/>
      <c r="E19" s="275"/>
      <c r="F19" s="315" t="s">
        <v>369</v>
      </c>
      <c r="G19" s="315"/>
      <c r="H19" s="315"/>
      <c r="I19" s="315"/>
      <c r="J19" s="46" t="s">
        <v>178</v>
      </c>
      <c r="K19" s="47"/>
      <c r="L19" s="46" t="s">
        <v>179</v>
      </c>
      <c r="M19" s="48"/>
      <c r="N19" s="316" t="s">
        <v>371</v>
      </c>
      <c r="O19" s="315"/>
      <c r="P19" s="315"/>
      <c r="Q19" s="315"/>
      <c r="R19" s="315"/>
      <c r="S19" s="315"/>
      <c r="T19" s="46" t="s">
        <v>178</v>
      </c>
      <c r="U19" s="47"/>
      <c r="V19" s="46" t="s">
        <v>179</v>
      </c>
      <c r="W19" s="49"/>
      <c r="Z19" s="11"/>
      <c r="AC19" s="88">
        <f>COUNTIF(K19,"●")</f>
        <v>0</v>
      </c>
      <c r="AD19" s="88">
        <f>COUNTIF(M19,"●")</f>
        <v>0</v>
      </c>
      <c r="AE19" s="90">
        <f>SUM(AC19:AD19)</f>
        <v>0</v>
      </c>
      <c r="AF19" s="88">
        <f>COUNTIF(U19,"●")</f>
        <v>0</v>
      </c>
      <c r="AG19" s="88">
        <f>COUNTIF(W19,"●")</f>
        <v>0</v>
      </c>
      <c r="AH19" s="90">
        <f>SUM(AF19:AG19)</f>
        <v>0</v>
      </c>
    </row>
    <row r="20" spans="2:45" ht="20.149999999999999" customHeight="1" thickBot="1" x14ac:dyDescent="0.6">
      <c r="B20" s="276"/>
      <c r="C20" s="277"/>
      <c r="D20" s="277"/>
      <c r="E20" s="277"/>
      <c r="F20" s="339" t="s">
        <v>370</v>
      </c>
      <c r="G20" s="339"/>
      <c r="H20" s="21" t="s">
        <v>35</v>
      </c>
      <c r="I20" s="317"/>
      <c r="J20" s="317"/>
      <c r="K20" s="317"/>
      <c r="L20" s="317"/>
      <c r="M20" s="22" t="s">
        <v>8</v>
      </c>
      <c r="N20" s="337" t="s">
        <v>372</v>
      </c>
      <c r="O20" s="338"/>
      <c r="P20" s="338"/>
      <c r="Q20" s="338"/>
      <c r="R20" s="338"/>
      <c r="S20" s="338"/>
      <c r="T20" s="5" t="s">
        <v>178</v>
      </c>
      <c r="U20" s="39"/>
      <c r="V20" s="5" t="s">
        <v>179</v>
      </c>
      <c r="W20" s="50"/>
      <c r="Z20" s="11"/>
      <c r="AA20" s="88">
        <f>I20</f>
        <v>0</v>
      </c>
      <c r="AB20" s="88">
        <f>N21</f>
        <v>0</v>
      </c>
      <c r="AC20" s="88">
        <f>COUNTA(I20)</f>
        <v>0</v>
      </c>
      <c r="AE20" s="90"/>
      <c r="AF20" s="88">
        <f>COUNTIF(U20,"●")</f>
        <v>0</v>
      </c>
      <c r="AG20" s="88">
        <f>COUNTIF(W20,"●")</f>
        <v>0</v>
      </c>
      <c r="AH20" s="90">
        <f>SUM(AF20:AG20)</f>
        <v>0</v>
      </c>
    </row>
    <row r="21" spans="2:45" ht="18" customHeight="1" x14ac:dyDescent="0.55000000000000004">
      <c r="B21" s="291" t="s">
        <v>40</v>
      </c>
      <c r="C21" s="292"/>
      <c r="D21" s="292"/>
      <c r="E21" s="292"/>
      <c r="F21" s="295" t="s">
        <v>36</v>
      </c>
      <c r="G21" s="295"/>
      <c r="H21" s="296"/>
      <c r="I21" s="296"/>
      <c r="J21" s="296"/>
      <c r="K21" s="296"/>
      <c r="L21" s="331" t="s">
        <v>203</v>
      </c>
      <c r="M21" s="331"/>
      <c r="N21" s="408"/>
      <c r="O21" s="408"/>
      <c r="P21" s="408"/>
      <c r="Q21" s="408"/>
      <c r="R21" s="408"/>
      <c r="S21" s="408"/>
      <c r="T21" s="407" t="s">
        <v>334</v>
      </c>
      <c r="U21" s="407"/>
      <c r="V21" s="392"/>
      <c r="W21" s="393"/>
      <c r="AA21" s="88">
        <f>H21</f>
        <v>0</v>
      </c>
      <c r="AB21" s="88">
        <f>V21</f>
        <v>0</v>
      </c>
      <c r="AC21" s="88">
        <f>COUNTA(H21)</f>
        <v>0</v>
      </c>
      <c r="AD21" s="88">
        <f>COUNTA(N21)</f>
        <v>0</v>
      </c>
      <c r="AE21" s="88">
        <f>COUNTA(V21)</f>
        <v>0</v>
      </c>
    </row>
    <row r="22" spans="2:45" ht="18" customHeight="1" x14ac:dyDescent="0.55000000000000004">
      <c r="B22" s="291"/>
      <c r="C22" s="292"/>
      <c r="D22" s="292"/>
      <c r="E22" s="292"/>
      <c r="F22" s="288" t="s">
        <v>350</v>
      </c>
      <c r="G22" s="288"/>
      <c r="H22" s="35" t="s">
        <v>3</v>
      </c>
      <c r="I22" s="37"/>
      <c r="J22" s="35" t="s">
        <v>177</v>
      </c>
      <c r="K22" s="38"/>
      <c r="L22" s="396"/>
      <c r="M22" s="397"/>
      <c r="N22" s="397"/>
      <c r="O22" s="397"/>
      <c r="P22" s="397"/>
      <c r="Q22" s="397"/>
      <c r="R22" s="397"/>
      <c r="S22" s="397"/>
      <c r="T22" s="397"/>
      <c r="U22" s="397"/>
      <c r="V22" s="397"/>
      <c r="W22" s="398"/>
      <c r="AA22" s="88" t="str">
        <f>I22&amp;J22&amp;K22</f>
        <v>-</v>
      </c>
      <c r="AB22" s="88">
        <f>L22</f>
        <v>0</v>
      </c>
      <c r="AC22" s="88">
        <f>COUNTA(I22)</f>
        <v>0</v>
      </c>
      <c r="AD22" s="88">
        <f>COUNTA(K22)</f>
        <v>0</v>
      </c>
      <c r="AE22" s="90">
        <f>SUM(AC22:AD22)</f>
        <v>0</v>
      </c>
      <c r="AF22" s="88">
        <f>COUNTA(L22)</f>
        <v>0</v>
      </c>
      <c r="AG22" s="90">
        <f>AE22+AF22</f>
        <v>0</v>
      </c>
    </row>
    <row r="23" spans="2:45" ht="18" customHeight="1" thickBot="1" x14ac:dyDescent="0.6">
      <c r="B23" s="293"/>
      <c r="C23" s="294"/>
      <c r="D23" s="294"/>
      <c r="E23" s="294"/>
      <c r="F23" s="136" t="s">
        <v>37</v>
      </c>
      <c r="G23" s="289"/>
      <c r="H23" s="289"/>
      <c r="I23" s="289"/>
      <c r="J23" s="136" t="s">
        <v>38</v>
      </c>
      <c r="K23" s="289"/>
      <c r="L23" s="289"/>
      <c r="M23" s="289"/>
      <c r="N23" s="290" t="s">
        <v>39</v>
      </c>
      <c r="O23" s="290"/>
      <c r="P23" s="312"/>
      <c r="Q23" s="312"/>
      <c r="R23" s="312"/>
      <c r="S23" s="312"/>
      <c r="T23" s="312"/>
      <c r="U23" s="312"/>
      <c r="V23" s="312"/>
      <c r="W23" s="313"/>
      <c r="AA23" s="88">
        <f>G23</f>
        <v>0</v>
      </c>
      <c r="AB23" s="88">
        <f>K23</f>
        <v>0</v>
      </c>
      <c r="AC23" s="88">
        <f>COUNTA(G23)</f>
        <v>0</v>
      </c>
      <c r="AD23" s="88">
        <f>COUNTA(K23)</f>
        <v>0</v>
      </c>
      <c r="AE23" s="88">
        <f>COUNTA(P23)</f>
        <v>0</v>
      </c>
    </row>
    <row r="24" spans="2:45" ht="25" customHeight="1" thickTop="1" thickBot="1" x14ac:dyDescent="0.3">
      <c r="B24" s="52" t="s">
        <v>223</v>
      </c>
      <c r="C24" s="135"/>
      <c r="D24" s="135"/>
      <c r="E24" s="135"/>
      <c r="F24" s="15"/>
      <c r="G24" s="15"/>
      <c r="H24" s="15"/>
      <c r="I24" s="15"/>
      <c r="J24" s="15"/>
      <c r="K24" s="16"/>
      <c r="L24" s="15"/>
      <c r="M24" s="15"/>
      <c r="N24" s="15"/>
      <c r="O24" s="15"/>
      <c r="P24" s="15"/>
      <c r="Q24" s="135"/>
      <c r="R24" s="15"/>
      <c r="S24" s="15"/>
      <c r="T24" s="15"/>
      <c r="U24" s="15"/>
      <c r="V24" s="15"/>
      <c r="W24" s="135"/>
      <c r="Z24" s="11"/>
      <c r="AA24" s="88">
        <f>P23</f>
        <v>0</v>
      </c>
    </row>
    <row r="25" spans="2:45" ht="20.149999999999999" customHeight="1" thickTop="1" x14ac:dyDescent="0.55000000000000004">
      <c r="B25" s="248" t="s">
        <v>184</v>
      </c>
      <c r="C25" s="249"/>
      <c r="D25" s="249"/>
      <c r="E25" s="249"/>
      <c r="F25" s="394" t="s">
        <v>348</v>
      </c>
      <c r="G25" s="394"/>
      <c r="H25" s="394"/>
      <c r="I25" s="394"/>
      <c r="J25" s="394"/>
      <c r="K25" s="394"/>
      <c r="L25" s="394"/>
      <c r="M25" s="394"/>
      <c r="N25" s="394"/>
      <c r="O25" s="394"/>
      <c r="P25" s="394"/>
      <c r="Q25" s="394"/>
      <c r="R25" s="394"/>
      <c r="S25" s="394"/>
      <c r="T25" s="394"/>
      <c r="U25" s="394"/>
      <c r="V25" s="394"/>
      <c r="W25" s="395"/>
      <c r="Z25" s="11"/>
    </row>
    <row r="26" spans="2:45" ht="22" customHeight="1" x14ac:dyDescent="0.55000000000000004">
      <c r="B26" s="250"/>
      <c r="C26" s="251"/>
      <c r="D26" s="251"/>
      <c r="E26" s="251"/>
      <c r="F26" s="132" t="s">
        <v>373</v>
      </c>
      <c r="G26" s="111" t="s">
        <v>47</v>
      </c>
      <c r="H26" s="112">
        <v>2020</v>
      </c>
      <c r="I26" s="113" t="s">
        <v>6</v>
      </c>
      <c r="J26" s="114">
        <v>2</v>
      </c>
      <c r="K26" s="113" t="s">
        <v>182</v>
      </c>
      <c r="L26" s="115">
        <v>17</v>
      </c>
      <c r="M26" s="116" t="s">
        <v>17</v>
      </c>
      <c r="N26" s="117" t="s">
        <v>5</v>
      </c>
      <c r="O26" s="113" t="s">
        <v>181</v>
      </c>
      <c r="P26" s="114">
        <v>2020</v>
      </c>
      <c r="Q26" s="113" t="s">
        <v>6</v>
      </c>
      <c r="R26" s="114">
        <v>2</v>
      </c>
      <c r="S26" s="113" t="s">
        <v>5</v>
      </c>
      <c r="T26" s="114">
        <v>21</v>
      </c>
      <c r="U26" s="116" t="s">
        <v>17</v>
      </c>
      <c r="V26" s="117" t="s">
        <v>13</v>
      </c>
      <c r="W26" s="118" t="s">
        <v>8</v>
      </c>
      <c r="Z26" s="11"/>
      <c r="AA26" s="91">
        <f>DATE(H26,J26,L26)</f>
        <v>43878</v>
      </c>
      <c r="AB26" s="91">
        <f>DATE(P26,R26,T26)</f>
        <v>43882</v>
      </c>
      <c r="AC26" s="88">
        <f xml:space="preserve"> COUNTA(G26)</f>
        <v>1</v>
      </c>
      <c r="AD26" s="88">
        <f>COUNTA(J26)</f>
        <v>1</v>
      </c>
      <c r="AE26" s="88">
        <f>COUNTA(L26)</f>
        <v>1</v>
      </c>
      <c r="AF26" s="88">
        <f>COUNTA(N26)</f>
        <v>1</v>
      </c>
      <c r="AG26" s="88">
        <f>COUNTA(N26)</f>
        <v>1</v>
      </c>
      <c r="AH26" s="88">
        <f>COUNTA(P26)</f>
        <v>1</v>
      </c>
      <c r="AI26" s="88">
        <f>COUNTA(R26)</f>
        <v>1</v>
      </c>
      <c r="AJ26" s="88">
        <f>COUNTA(T26)</f>
        <v>1</v>
      </c>
      <c r="AK26" s="88">
        <f>COUNTA(V26)</f>
        <v>1</v>
      </c>
      <c r="AL26" s="90">
        <f>SUM(AD26:AK26)</f>
        <v>8</v>
      </c>
      <c r="AM26" s="90"/>
      <c r="AN26" s="90"/>
      <c r="AO26" s="90"/>
      <c r="AP26" s="90"/>
      <c r="AQ26" s="90"/>
      <c r="AR26" s="90"/>
      <c r="AS26" s="90"/>
    </row>
    <row r="27" spans="2:45" ht="22" customHeight="1" x14ac:dyDescent="0.55000000000000004">
      <c r="B27" s="250"/>
      <c r="C27" s="251"/>
      <c r="D27" s="251"/>
      <c r="E27" s="251"/>
      <c r="F27" s="133"/>
      <c r="G27" s="119"/>
      <c r="H27" s="145">
        <v>0</v>
      </c>
      <c r="I27" s="120" t="s">
        <v>6</v>
      </c>
      <c r="J27" s="143">
        <v>0</v>
      </c>
      <c r="K27" s="120" t="s">
        <v>182</v>
      </c>
      <c r="L27" s="144">
        <v>0</v>
      </c>
      <c r="M27" s="121" t="s">
        <v>17</v>
      </c>
      <c r="N27" s="142" t="s">
        <v>5</v>
      </c>
      <c r="O27" s="120" t="s">
        <v>180</v>
      </c>
      <c r="P27" s="143">
        <v>0</v>
      </c>
      <c r="Q27" s="120" t="s">
        <v>6</v>
      </c>
      <c r="R27" s="143">
        <v>0</v>
      </c>
      <c r="S27" s="120" t="s">
        <v>5</v>
      </c>
      <c r="T27" s="143">
        <v>0</v>
      </c>
      <c r="U27" s="121" t="s">
        <v>17</v>
      </c>
      <c r="V27" s="142" t="s">
        <v>5</v>
      </c>
      <c r="W27" s="122" t="s">
        <v>183</v>
      </c>
      <c r="Z27" s="11"/>
      <c r="AA27" s="91" t="e">
        <f>DATE(H27,J27,L27)</f>
        <v>#NUM!</v>
      </c>
      <c r="AB27" s="91" t="e">
        <f>DATE(P27,R27,T27)</f>
        <v>#NUM!</v>
      </c>
      <c r="AC27" s="88">
        <f xml:space="preserve"> COUNTA(G27)</f>
        <v>0</v>
      </c>
      <c r="AD27" s="88">
        <f>COUNTA(J27)</f>
        <v>1</v>
      </c>
      <c r="AE27" s="88">
        <f>COUNTA(L27)</f>
        <v>1</v>
      </c>
      <c r="AF27" s="88">
        <f>COUNTA(N27)</f>
        <v>1</v>
      </c>
      <c r="AG27" s="88">
        <f>COUNTA(N27)</f>
        <v>1</v>
      </c>
      <c r="AH27" s="88">
        <f>COUNTA(P27)</f>
        <v>1</v>
      </c>
      <c r="AI27" s="88">
        <f>COUNTA(R27)</f>
        <v>1</v>
      </c>
      <c r="AJ27" s="88">
        <f>COUNTA(T27)</f>
        <v>1</v>
      </c>
      <c r="AK27" s="88">
        <f>COUNTA(V27)</f>
        <v>1</v>
      </c>
      <c r="AL27" s="90">
        <f>SUM(AD27:AK27)</f>
        <v>8</v>
      </c>
      <c r="AM27" s="90"/>
      <c r="AN27" s="90"/>
      <c r="AO27" s="90"/>
      <c r="AP27" s="90"/>
      <c r="AQ27" s="90"/>
      <c r="AR27" s="90"/>
      <c r="AS27" s="90"/>
    </row>
    <row r="28" spans="2:45" ht="20.149999999999999" customHeight="1" x14ac:dyDescent="0.55000000000000004">
      <c r="B28" s="250"/>
      <c r="C28" s="251"/>
      <c r="D28" s="251"/>
      <c r="E28" s="251"/>
      <c r="F28" s="326" t="s">
        <v>211</v>
      </c>
      <c r="G28" s="327"/>
      <c r="H28" s="327"/>
      <c r="I28" s="327"/>
      <c r="J28" s="327"/>
      <c r="K28" s="327"/>
      <c r="L28" s="327"/>
      <c r="M28" s="327"/>
      <c r="N28" s="327"/>
      <c r="O28" s="327"/>
      <c r="P28" s="327"/>
      <c r="Q28" s="327"/>
      <c r="R28" s="327"/>
      <c r="S28" s="327"/>
      <c r="T28" s="327"/>
      <c r="U28" s="327"/>
      <c r="V28" s="327"/>
      <c r="W28" s="328"/>
      <c r="Z28" s="11"/>
      <c r="AC28" s="90">
        <f>SUM(AC26:AC27)</f>
        <v>1</v>
      </c>
    </row>
    <row r="29" spans="2:45" ht="22" customHeight="1" thickBot="1" x14ac:dyDescent="0.6">
      <c r="B29" s="250"/>
      <c r="C29" s="251"/>
      <c r="D29" s="251"/>
      <c r="E29" s="251"/>
      <c r="F29" s="329" t="s">
        <v>16</v>
      </c>
      <c r="G29" s="329"/>
      <c r="H29" s="106"/>
      <c r="I29" s="107" t="s">
        <v>4</v>
      </c>
      <c r="J29" s="330" t="s">
        <v>9</v>
      </c>
      <c r="K29" s="329"/>
      <c r="L29" s="108"/>
      <c r="M29" s="107" t="s">
        <v>10</v>
      </c>
      <c r="N29" s="108"/>
      <c r="O29" s="107" t="s">
        <v>11</v>
      </c>
      <c r="P29" s="108"/>
      <c r="Q29" s="107" t="s">
        <v>10</v>
      </c>
      <c r="R29" s="108"/>
      <c r="S29" s="107" t="s">
        <v>12</v>
      </c>
      <c r="T29" s="332" t="s">
        <v>14</v>
      </c>
      <c r="U29" s="332"/>
      <c r="V29" s="109"/>
      <c r="W29" s="110" t="s">
        <v>15</v>
      </c>
      <c r="Z29" s="11"/>
      <c r="AA29" s="88" t="str">
        <f>H29&amp;"日間"</f>
        <v>日間</v>
      </c>
      <c r="AB29" s="88" t="str">
        <f>(H29*V29)&amp;"時間"</f>
        <v>0時間</v>
      </c>
      <c r="AC29" s="88">
        <f>COUNTA(H29)</f>
        <v>0</v>
      </c>
      <c r="AD29" s="88">
        <f>COUNTA(L29)</f>
        <v>0</v>
      </c>
      <c r="AE29" s="88">
        <f>COUNTA(N29)</f>
        <v>0</v>
      </c>
      <c r="AF29" s="88">
        <f>COUNTA(P29)</f>
        <v>0</v>
      </c>
      <c r="AG29" s="88">
        <f>COUNTA(R29)</f>
        <v>0</v>
      </c>
      <c r="AH29" s="88">
        <f>COUNTA(V29)</f>
        <v>0</v>
      </c>
      <c r="AI29" s="90">
        <f>SUM(AD29:AH29)</f>
        <v>0</v>
      </c>
    </row>
    <row r="30" spans="2:45" ht="30" customHeight="1" thickBot="1" x14ac:dyDescent="0.6">
      <c r="B30" s="346" t="s">
        <v>18</v>
      </c>
      <c r="C30" s="347"/>
      <c r="D30" s="347"/>
      <c r="E30" s="347"/>
      <c r="F30" s="348"/>
      <c r="G30" s="348"/>
      <c r="H30" s="348"/>
      <c r="I30" s="348"/>
      <c r="J30" s="348"/>
      <c r="K30" s="348"/>
      <c r="L30" s="348"/>
      <c r="M30" s="348"/>
      <c r="N30" s="348"/>
      <c r="O30" s="348"/>
      <c r="P30" s="348"/>
      <c r="Q30" s="348"/>
      <c r="R30" s="348"/>
      <c r="S30" s="348"/>
      <c r="T30" s="348"/>
      <c r="U30" s="348"/>
      <c r="V30" s="348"/>
      <c r="W30" s="349"/>
      <c r="Z30" s="11"/>
      <c r="AA30" s="88">
        <f>F30</f>
        <v>0</v>
      </c>
      <c r="AB30" s="88" t="str">
        <f>L29&amp;":"&amp;N29&amp;"-"&amp;P29&amp;":"&amp;R29</f>
        <v>:-:</v>
      </c>
      <c r="AC30" s="88">
        <f>COUNTA(F30)</f>
        <v>0</v>
      </c>
    </row>
    <row r="31" spans="2:45" ht="20.149999999999999" customHeight="1" x14ac:dyDescent="0.55000000000000004">
      <c r="B31" s="361" t="s">
        <v>232</v>
      </c>
      <c r="C31" s="362"/>
      <c r="D31" s="362"/>
      <c r="E31" s="362"/>
      <c r="F31" s="334" t="s">
        <v>234</v>
      </c>
      <c r="G31" s="334"/>
      <c r="H31" s="334"/>
      <c r="I31" s="334"/>
      <c r="J31" s="334"/>
      <c r="K31" s="334"/>
      <c r="L31" s="334"/>
      <c r="M31" s="334"/>
      <c r="N31" s="334"/>
      <c r="O31" s="334"/>
      <c r="P31" s="334"/>
      <c r="Q31" s="334"/>
      <c r="R31" s="334"/>
      <c r="S31" s="334"/>
      <c r="T31" s="334"/>
      <c r="U31" s="334"/>
      <c r="V31" s="334"/>
      <c r="W31" s="335"/>
      <c r="Z31" s="11"/>
    </row>
    <row r="32" spans="2:45" ht="18" customHeight="1" x14ac:dyDescent="0.55000000000000004">
      <c r="B32" s="278"/>
      <c r="C32" s="363"/>
      <c r="D32" s="363"/>
      <c r="E32" s="363"/>
      <c r="F32" s="336" t="s">
        <v>351</v>
      </c>
      <c r="G32" s="320"/>
      <c r="H32" s="318" t="s">
        <v>374</v>
      </c>
      <c r="I32" s="318"/>
      <c r="J32" s="318"/>
      <c r="K32" s="36"/>
      <c r="L32" s="319" t="s">
        <v>352</v>
      </c>
      <c r="M32" s="320"/>
      <c r="N32" s="318" t="s">
        <v>382</v>
      </c>
      <c r="O32" s="318"/>
      <c r="P32" s="318"/>
      <c r="Q32" s="36"/>
      <c r="R32" s="333" t="s">
        <v>19</v>
      </c>
      <c r="S32" s="320"/>
      <c r="T32" s="318" t="s">
        <v>385</v>
      </c>
      <c r="U32" s="318"/>
      <c r="V32" s="318"/>
      <c r="W32" s="53"/>
      <c r="Z32" s="11"/>
      <c r="AC32" s="88">
        <f>COUNTA(K32)</f>
        <v>0</v>
      </c>
      <c r="AD32" s="88">
        <f>COUNTA(Q32)</f>
        <v>0</v>
      </c>
      <c r="AE32" s="88">
        <f>COUNTA(W32)</f>
        <v>0</v>
      </c>
      <c r="AF32" s="90">
        <f>SUM(AC32:AE39)+AC40</f>
        <v>0</v>
      </c>
      <c r="AH32" s="88" t="str">
        <f>IF(AC32=1,"●","")</f>
        <v/>
      </c>
      <c r="AI32" s="88" t="str">
        <f t="shared" ref="AI32:AJ39" si="4">IF(AD32=1,"●","")</f>
        <v/>
      </c>
      <c r="AJ32" s="88" t="str">
        <f t="shared" si="4"/>
        <v/>
      </c>
    </row>
    <row r="33" spans="2:36" ht="18" customHeight="1" x14ac:dyDescent="0.55000000000000004">
      <c r="B33" s="278"/>
      <c r="C33" s="363"/>
      <c r="D33" s="363"/>
      <c r="E33" s="363"/>
      <c r="F33" s="322"/>
      <c r="G33" s="322"/>
      <c r="H33" s="325" t="s">
        <v>375</v>
      </c>
      <c r="I33" s="325"/>
      <c r="J33" s="325"/>
      <c r="K33" s="1"/>
      <c r="L33" s="321"/>
      <c r="M33" s="322"/>
      <c r="N33" s="325" t="s">
        <v>375</v>
      </c>
      <c r="O33" s="325"/>
      <c r="P33" s="325"/>
      <c r="Q33" s="1"/>
      <c r="R33" s="321"/>
      <c r="S33" s="322"/>
      <c r="T33" s="325" t="s">
        <v>386</v>
      </c>
      <c r="U33" s="325"/>
      <c r="V33" s="325"/>
      <c r="W33" s="54"/>
      <c r="Z33" s="11"/>
      <c r="AC33" s="88">
        <f t="shared" ref="AC33:AC40" si="5">COUNTA(K33)</f>
        <v>0</v>
      </c>
      <c r="AD33" s="88">
        <f t="shared" ref="AD33:AD39" si="6">COUNTA(Q33)</f>
        <v>0</v>
      </c>
      <c r="AE33" s="88">
        <f t="shared" ref="AE33:AE39" si="7">COUNTA(W33)</f>
        <v>0</v>
      </c>
      <c r="AH33" s="88" t="str">
        <f t="shared" ref="AH33:AH40" si="8">IF(AC33=1,"●","")</f>
        <v/>
      </c>
      <c r="AI33" s="88" t="str">
        <f t="shared" si="4"/>
        <v/>
      </c>
      <c r="AJ33" s="88" t="str">
        <f t="shared" si="4"/>
        <v/>
      </c>
    </row>
    <row r="34" spans="2:36" ht="18" customHeight="1" x14ac:dyDescent="0.55000000000000004">
      <c r="B34" s="278"/>
      <c r="C34" s="363"/>
      <c r="D34" s="363"/>
      <c r="E34" s="363"/>
      <c r="F34" s="322"/>
      <c r="G34" s="322"/>
      <c r="H34" s="325" t="s">
        <v>376</v>
      </c>
      <c r="I34" s="325"/>
      <c r="J34" s="325"/>
      <c r="K34" s="1"/>
      <c r="L34" s="321"/>
      <c r="M34" s="322"/>
      <c r="N34" s="325" t="s">
        <v>376</v>
      </c>
      <c r="O34" s="325"/>
      <c r="P34" s="325"/>
      <c r="Q34" s="1"/>
      <c r="R34" s="321"/>
      <c r="S34" s="322"/>
      <c r="T34" s="325" t="s">
        <v>387</v>
      </c>
      <c r="U34" s="325"/>
      <c r="V34" s="325"/>
      <c r="W34" s="54"/>
      <c r="AC34" s="88">
        <f t="shared" si="5"/>
        <v>0</v>
      </c>
      <c r="AD34" s="88">
        <f t="shared" si="6"/>
        <v>0</v>
      </c>
      <c r="AE34" s="88">
        <f t="shared" si="7"/>
        <v>0</v>
      </c>
      <c r="AH34" s="88" t="str">
        <f t="shared" si="8"/>
        <v/>
      </c>
      <c r="AI34" s="88" t="str">
        <f t="shared" si="4"/>
        <v/>
      </c>
      <c r="AJ34" s="88" t="str">
        <f t="shared" si="4"/>
        <v/>
      </c>
    </row>
    <row r="35" spans="2:36" ht="18" customHeight="1" x14ac:dyDescent="0.55000000000000004">
      <c r="B35" s="278"/>
      <c r="C35" s="363"/>
      <c r="D35" s="363"/>
      <c r="E35" s="363"/>
      <c r="F35" s="322"/>
      <c r="G35" s="322"/>
      <c r="H35" s="325" t="s">
        <v>377</v>
      </c>
      <c r="I35" s="325"/>
      <c r="J35" s="325"/>
      <c r="K35" s="1"/>
      <c r="L35" s="321"/>
      <c r="M35" s="322"/>
      <c r="N35" s="325" t="s">
        <v>377</v>
      </c>
      <c r="O35" s="325"/>
      <c r="P35" s="325"/>
      <c r="Q35" s="1"/>
      <c r="R35" s="321"/>
      <c r="S35" s="322"/>
      <c r="T35" s="325" t="s">
        <v>388</v>
      </c>
      <c r="U35" s="325"/>
      <c r="V35" s="325"/>
      <c r="W35" s="54"/>
      <c r="AC35" s="88">
        <f t="shared" si="5"/>
        <v>0</v>
      </c>
      <c r="AD35" s="88">
        <f t="shared" si="6"/>
        <v>0</v>
      </c>
      <c r="AE35" s="88">
        <f t="shared" si="7"/>
        <v>0</v>
      </c>
      <c r="AH35" s="88" t="str">
        <f t="shared" si="8"/>
        <v/>
      </c>
      <c r="AI35" s="88" t="str">
        <f t="shared" si="4"/>
        <v/>
      </c>
      <c r="AJ35" s="88" t="str">
        <f t="shared" si="4"/>
        <v/>
      </c>
    </row>
    <row r="36" spans="2:36" ht="18" customHeight="1" x14ac:dyDescent="0.55000000000000004">
      <c r="B36" s="278"/>
      <c r="C36" s="363"/>
      <c r="D36" s="363"/>
      <c r="E36" s="363"/>
      <c r="F36" s="322"/>
      <c r="G36" s="322"/>
      <c r="H36" s="325" t="s">
        <v>378</v>
      </c>
      <c r="I36" s="325"/>
      <c r="J36" s="325"/>
      <c r="K36" s="1"/>
      <c r="L36" s="321"/>
      <c r="M36" s="322"/>
      <c r="N36" s="325" t="s">
        <v>378</v>
      </c>
      <c r="O36" s="325"/>
      <c r="P36" s="325"/>
      <c r="Q36" s="1"/>
      <c r="R36" s="321"/>
      <c r="S36" s="322"/>
      <c r="T36" s="325" t="s">
        <v>389</v>
      </c>
      <c r="U36" s="325"/>
      <c r="V36" s="325"/>
      <c r="W36" s="54"/>
      <c r="AC36" s="88">
        <f t="shared" si="5"/>
        <v>0</v>
      </c>
      <c r="AD36" s="88">
        <f t="shared" si="6"/>
        <v>0</v>
      </c>
      <c r="AE36" s="88">
        <f t="shared" si="7"/>
        <v>0</v>
      </c>
      <c r="AH36" s="88" t="str">
        <f t="shared" si="8"/>
        <v/>
      </c>
      <c r="AI36" s="88" t="str">
        <f t="shared" si="4"/>
        <v/>
      </c>
      <c r="AJ36" s="88" t="str">
        <f t="shared" si="4"/>
        <v/>
      </c>
    </row>
    <row r="37" spans="2:36" ht="18" customHeight="1" x14ac:dyDescent="0.55000000000000004">
      <c r="B37" s="278"/>
      <c r="C37" s="363"/>
      <c r="D37" s="363"/>
      <c r="E37" s="363"/>
      <c r="F37" s="322"/>
      <c r="G37" s="322"/>
      <c r="H37" s="325" t="s">
        <v>379</v>
      </c>
      <c r="I37" s="325"/>
      <c r="J37" s="325"/>
      <c r="K37" s="1"/>
      <c r="L37" s="321"/>
      <c r="M37" s="322"/>
      <c r="N37" s="325" t="s">
        <v>379</v>
      </c>
      <c r="O37" s="325"/>
      <c r="P37" s="325"/>
      <c r="Q37" s="1"/>
      <c r="R37" s="321"/>
      <c r="S37" s="322"/>
      <c r="T37" s="325" t="s">
        <v>390</v>
      </c>
      <c r="U37" s="325"/>
      <c r="V37" s="325"/>
      <c r="W37" s="54"/>
      <c r="AC37" s="88">
        <f t="shared" si="5"/>
        <v>0</v>
      </c>
      <c r="AD37" s="88">
        <f t="shared" si="6"/>
        <v>0</v>
      </c>
      <c r="AE37" s="88">
        <f t="shared" si="7"/>
        <v>0</v>
      </c>
      <c r="AH37" s="88" t="str">
        <f t="shared" si="8"/>
        <v/>
      </c>
      <c r="AI37" s="88" t="str">
        <f t="shared" si="4"/>
        <v/>
      </c>
      <c r="AJ37" s="88" t="str">
        <f t="shared" si="4"/>
        <v/>
      </c>
    </row>
    <row r="38" spans="2:36" ht="18" customHeight="1" x14ac:dyDescent="0.55000000000000004">
      <c r="B38" s="278"/>
      <c r="C38" s="363"/>
      <c r="D38" s="363"/>
      <c r="E38" s="363"/>
      <c r="F38" s="322"/>
      <c r="G38" s="322"/>
      <c r="H38" s="325" t="s">
        <v>380</v>
      </c>
      <c r="I38" s="325"/>
      <c r="J38" s="325"/>
      <c r="K38" s="1"/>
      <c r="L38" s="321"/>
      <c r="M38" s="322"/>
      <c r="N38" s="325" t="s">
        <v>383</v>
      </c>
      <c r="O38" s="325"/>
      <c r="P38" s="325"/>
      <c r="Q38" s="1"/>
      <c r="R38" s="239" t="s">
        <v>20</v>
      </c>
      <c r="S38" s="322"/>
      <c r="T38" s="325" t="s">
        <v>391</v>
      </c>
      <c r="U38" s="325"/>
      <c r="V38" s="325"/>
      <c r="W38" s="54"/>
      <c r="AC38" s="88">
        <f t="shared" si="5"/>
        <v>0</v>
      </c>
      <c r="AD38" s="88">
        <f t="shared" si="6"/>
        <v>0</v>
      </c>
      <c r="AE38" s="88">
        <f t="shared" si="7"/>
        <v>0</v>
      </c>
      <c r="AH38" s="88" t="str">
        <f t="shared" si="8"/>
        <v/>
      </c>
      <c r="AI38" s="88" t="str">
        <f t="shared" si="4"/>
        <v/>
      </c>
      <c r="AJ38" s="88" t="str">
        <f t="shared" si="4"/>
        <v/>
      </c>
    </row>
    <row r="39" spans="2:36" ht="18" customHeight="1" x14ac:dyDescent="0.55000000000000004">
      <c r="B39" s="278"/>
      <c r="C39" s="363"/>
      <c r="D39" s="363"/>
      <c r="E39" s="363"/>
      <c r="F39" s="324"/>
      <c r="G39" s="324"/>
      <c r="H39" s="359" t="s">
        <v>381</v>
      </c>
      <c r="I39" s="359"/>
      <c r="J39" s="359"/>
      <c r="K39" s="4"/>
      <c r="L39" s="323"/>
      <c r="M39" s="324"/>
      <c r="N39" s="359" t="s">
        <v>384</v>
      </c>
      <c r="O39" s="359"/>
      <c r="P39" s="359"/>
      <c r="Q39" s="4"/>
      <c r="R39" s="323"/>
      <c r="S39" s="324"/>
      <c r="T39" s="359" t="s">
        <v>392</v>
      </c>
      <c r="U39" s="359"/>
      <c r="V39" s="359"/>
      <c r="W39" s="60"/>
      <c r="AC39" s="88">
        <f t="shared" si="5"/>
        <v>0</v>
      </c>
      <c r="AD39" s="88">
        <f t="shared" si="6"/>
        <v>0</v>
      </c>
      <c r="AE39" s="88">
        <f t="shared" si="7"/>
        <v>0</v>
      </c>
      <c r="AH39" s="88" t="str">
        <f t="shared" si="8"/>
        <v/>
      </c>
      <c r="AI39" s="88" t="str">
        <f t="shared" si="4"/>
        <v/>
      </c>
      <c r="AJ39" s="88" t="str">
        <f t="shared" si="4"/>
        <v/>
      </c>
    </row>
    <row r="40" spans="2:36" ht="18" customHeight="1" x14ac:dyDescent="0.55000000000000004">
      <c r="B40" s="278"/>
      <c r="C40" s="363"/>
      <c r="D40" s="363"/>
      <c r="E40" s="363"/>
      <c r="F40" s="360" t="s">
        <v>46</v>
      </c>
      <c r="G40" s="360"/>
      <c r="H40" s="360"/>
      <c r="I40" s="360"/>
      <c r="J40" s="360"/>
      <c r="K40" s="3"/>
      <c r="L40" s="58" t="s">
        <v>35</v>
      </c>
      <c r="M40" s="416"/>
      <c r="N40" s="416"/>
      <c r="O40" s="416"/>
      <c r="P40" s="416"/>
      <c r="Q40" s="416"/>
      <c r="R40" s="416"/>
      <c r="S40" s="416"/>
      <c r="T40" s="416"/>
      <c r="U40" s="416"/>
      <c r="V40" s="416"/>
      <c r="W40" s="59" t="s">
        <v>8</v>
      </c>
      <c r="AA40" s="88">
        <f>M40</f>
        <v>0</v>
      </c>
      <c r="AC40" s="88">
        <f t="shared" si="5"/>
        <v>0</v>
      </c>
      <c r="AD40" s="88">
        <f>COUNTA(M40)</f>
        <v>0</v>
      </c>
      <c r="AE40" s="90">
        <f>IF(AC40=0,IF(AD40=1,2,4),0)</f>
        <v>4</v>
      </c>
      <c r="AF40" s="90">
        <f>IF(AC40=1,IF(AD40=1,2,4),0)</f>
        <v>0</v>
      </c>
      <c r="AH40" s="88" t="str">
        <f t="shared" si="8"/>
        <v/>
      </c>
    </row>
    <row r="41" spans="2:36" ht="20.149999999999999" customHeight="1" x14ac:dyDescent="0.55000000000000004">
      <c r="B41" s="278"/>
      <c r="C41" s="363"/>
      <c r="D41" s="363"/>
      <c r="E41" s="363"/>
      <c r="F41" s="305" t="s">
        <v>233</v>
      </c>
      <c r="G41" s="305"/>
      <c r="H41" s="305"/>
      <c r="I41" s="305"/>
      <c r="J41" s="305"/>
      <c r="K41" s="305"/>
      <c r="L41" s="305"/>
      <c r="M41" s="305"/>
      <c r="N41" s="305"/>
      <c r="O41" s="305"/>
      <c r="P41" s="305"/>
      <c r="Q41" s="305"/>
      <c r="R41" s="305"/>
      <c r="S41" s="305"/>
      <c r="T41" s="305"/>
      <c r="U41" s="305"/>
      <c r="V41" s="305"/>
      <c r="W41" s="306"/>
    </row>
    <row r="42" spans="2:36" ht="80.150000000000006" customHeight="1" x14ac:dyDescent="0.55000000000000004">
      <c r="B42" s="278"/>
      <c r="C42" s="363"/>
      <c r="D42" s="363"/>
      <c r="E42" s="363"/>
      <c r="F42" s="412"/>
      <c r="G42" s="412"/>
      <c r="H42" s="412"/>
      <c r="I42" s="412"/>
      <c r="J42" s="412"/>
      <c r="K42" s="412"/>
      <c r="L42" s="412"/>
      <c r="M42" s="412"/>
      <c r="N42" s="412"/>
      <c r="O42" s="412"/>
      <c r="P42" s="412"/>
      <c r="Q42" s="412"/>
      <c r="R42" s="412"/>
      <c r="S42" s="412"/>
      <c r="T42" s="412"/>
      <c r="U42" s="412"/>
      <c r="V42" s="412"/>
      <c r="W42" s="413"/>
      <c r="AA42" s="92">
        <f>F42</f>
        <v>0</v>
      </c>
      <c r="AC42" s="88">
        <f>COUNTA(F42)</f>
        <v>0</v>
      </c>
    </row>
    <row r="43" spans="2:36" ht="20.149999999999999" customHeight="1" x14ac:dyDescent="0.55000000000000004">
      <c r="B43" s="278"/>
      <c r="C43" s="363"/>
      <c r="D43" s="363"/>
      <c r="E43" s="363"/>
      <c r="F43" s="205" t="s">
        <v>353</v>
      </c>
      <c r="G43" s="205"/>
      <c r="H43" s="205"/>
      <c r="I43" s="205"/>
      <c r="J43" s="205"/>
      <c r="K43" s="205"/>
      <c r="L43" s="205"/>
      <c r="M43" s="205"/>
      <c r="N43" s="205"/>
      <c r="O43" s="205"/>
      <c r="P43" s="205"/>
      <c r="Q43" s="205"/>
      <c r="R43" s="205"/>
      <c r="S43" s="205"/>
      <c r="T43" s="205"/>
      <c r="U43" s="205"/>
      <c r="V43" s="205"/>
      <c r="W43" s="273"/>
      <c r="AA43" s="92"/>
    </row>
    <row r="44" spans="2:36" ht="18" customHeight="1" x14ac:dyDescent="0.55000000000000004">
      <c r="B44" s="278"/>
      <c r="C44" s="363"/>
      <c r="D44" s="363"/>
      <c r="E44" s="363"/>
      <c r="F44" s="366"/>
      <c r="G44" s="366"/>
      <c r="H44" s="366"/>
      <c r="I44" s="366"/>
      <c r="J44" s="366"/>
      <c r="K44" s="366"/>
      <c r="L44" s="417"/>
      <c r="M44" s="366"/>
      <c r="N44" s="366"/>
      <c r="O44" s="366"/>
      <c r="P44" s="366"/>
      <c r="Q44" s="418"/>
      <c r="R44" s="366"/>
      <c r="S44" s="366"/>
      <c r="T44" s="366"/>
      <c r="U44" s="366"/>
      <c r="V44" s="366"/>
      <c r="W44" s="414"/>
      <c r="AA44" s="92" t="str">
        <f>F44&amp;"、"&amp;F45&amp;"、"&amp;F46&amp;"、"&amp;F47&amp;"、"&amp;F48</f>
        <v>、、、、</v>
      </c>
      <c r="AC44" s="88">
        <f>COUNTA(F44)</f>
        <v>0</v>
      </c>
      <c r="AD44" s="88">
        <f>COUNTA(L44)</f>
        <v>0</v>
      </c>
      <c r="AE44" s="88">
        <f>COUNTA(R44)</f>
        <v>0</v>
      </c>
    </row>
    <row r="45" spans="2:36" ht="18" customHeight="1" x14ac:dyDescent="0.55000000000000004">
      <c r="B45" s="278"/>
      <c r="C45" s="363"/>
      <c r="D45" s="363"/>
      <c r="E45" s="363"/>
      <c r="F45" s="367"/>
      <c r="G45" s="367"/>
      <c r="H45" s="367"/>
      <c r="I45" s="367"/>
      <c r="J45" s="367"/>
      <c r="K45" s="367"/>
      <c r="L45" s="419"/>
      <c r="M45" s="367"/>
      <c r="N45" s="367"/>
      <c r="O45" s="367"/>
      <c r="P45" s="367"/>
      <c r="Q45" s="420"/>
      <c r="R45" s="367"/>
      <c r="S45" s="367"/>
      <c r="T45" s="367"/>
      <c r="U45" s="367"/>
      <c r="V45" s="367"/>
      <c r="W45" s="415"/>
      <c r="AA45" s="92" t="str">
        <f>L44&amp;"、"&amp;L45&amp;"、"&amp;L46&amp;"、"&amp;L47&amp;"、"&amp;L48</f>
        <v>、、、、</v>
      </c>
      <c r="AC45" s="88">
        <f t="shared" ref="AC45:AC48" si="9">COUNTA(F45)</f>
        <v>0</v>
      </c>
      <c r="AD45" s="88">
        <f t="shared" ref="AD45:AD48" si="10">COUNTA(L45)</f>
        <v>0</v>
      </c>
      <c r="AE45" s="88">
        <f t="shared" ref="AE45:AE48" si="11">COUNTA(R45)</f>
        <v>0</v>
      </c>
    </row>
    <row r="46" spans="2:36" ht="18" customHeight="1" x14ac:dyDescent="0.55000000000000004">
      <c r="B46" s="278"/>
      <c r="C46" s="363"/>
      <c r="D46" s="363"/>
      <c r="E46" s="363"/>
      <c r="F46" s="367"/>
      <c r="G46" s="367"/>
      <c r="H46" s="367"/>
      <c r="I46" s="367"/>
      <c r="J46" s="367"/>
      <c r="K46" s="367"/>
      <c r="L46" s="419"/>
      <c r="M46" s="367"/>
      <c r="N46" s="367"/>
      <c r="O46" s="367"/>
      <c r="P46" s="367"/>
      <c r="Q46" s="420"/>
      <c r="R46" s="367"/>
      <c r="S46" s="367"/>
      <c r="T46" s="367"/>
      <c r="U46" s="367"/>
      <c r="V46" s="367"/>
      <c r="W46" s="415"/>
      <c r="AA46" s="92"/>
      <c r="AC46" s="88">
        <f t="shared" si="9"/>
        <v>0</v>
      </c>
      <c r="AD46" s="88">
        <f t="shared" si="10"/>
        <v>0</v>
      </c>
      <c r="AE46" s="88">
        <f t="shared" si="11"/>
        <v>0</v>
      </c>
    </row>
    <row r="47" spans="2:36" ht="18" customHeight="1" x14ac:dyDescent="0.55000000000000004">
      <c r="B47" s="278"/>
      <c r="C47" s="363"/>
      <c r="D47" s="363"/>
      <c r="E47" s="363"/>
      <c r="F47" s="367"/>
      <c r="G47" s="367"/>
      <c r="H47" s="367"/>
      <c r="I47" s="367"/>
      <c r="J47" s="367"/>
      <c r="K47" s="367"/>
      <c r="L47" s="419"/>
      <c r="M47" s="367"/>
      <c r="N47" s="367"/>
      <c r="O47" s="367"/>
      <c r="P47" s="367"/>
      <c r="Q47" s="420"/>
      <c r="R47" s="367"/>
      <c r="S47" s="367"/>
      <c r="T47" s="367"/>
      <c r="U47" s="367"/>
      <c r="V47" s="367"/>
      <c r="W47" s="415"/>
      <c r="AA47" s="92" t="str">
        <f>R44&amp;"、"&amp;R45&amp;"、"&amp;R46&amp;"、"&amp;R47&amp;"、"&amp;R48</f>
        <v>、、、、</v>
      </c>
      <c r="AC47" s="88">
        <f t="shared" si="9"/>
        <v>0</v>
      </c>
      <c r="AD47" s="88">
        <f t="shared" si="10"/>
        <v>0</v>
      </c>
      <c r="AE47" s="88">
        <f t="shared" si="11"/>
        <v>0</v>
      </c>
    </row>
    <row r="48" spans="2:36" ht="18" customHeight="1" thickBot="1" x14ac:dyDescent="0.6">
      <c r="B48" s="364"/>
      <c r="C48" s="365"/>
      <c r="D48" s="365"/>
      <c r="E48" s="365"/>
      <c r="F48" s="368"/>
      <c r="G48" s="368"/>
      <c r="H48" s="368"/>
      <c r="I48" s="368"/>
      <c r="J48" s="368"/>
      <c r="K48" s="368"/>
      <c r="L48" s="427"/>
      <c r="M48" s="368"/>
      <c r="N48" s="368"/>
      <c r="O48" s="368"/>
      <c r="P48" s="368"/>
      <c r="Q48" s="428"/>
      <c r="R48" s="368"/>
      <c r="S48" s="368"/>
      <c r="T48" s="368"/>
      <c r="U48" s="368"/>
      <c r="V48" s="368"/>
      <c r="W48" s="426"/>
      <c r="AA48" s="92"/>
      <c r="AC48" s="88">
        <f t="shared" si="9"/>
        <v>0</v>
      </c>
      <c r="AD48" s="88">
        <f t="shared" si="10"/>
        <v>0</v>
      </c>
      <c r="AE48" s="88">
        <f t="shared" si="11"/>
        <v>0</v>
      </c>
      <c r="AF48" s="88">
        <f>SUM(AC44:AE48)</f>
        <v>0</v>
      </c>
    </row>
    <row r="49" spans="2:41" ht="25" customHeight="1" thickTop="1" thickBot="1" x14ac:dyDescent="0.3">
      <c r="B49" s="51" t="s">
        <v>222</v>
      </c>
    </row>
    <row r="50" spans="2:41" ht="20.149999999999999" customHeight="1" thickTop="1" x14ac:dyDescent="0.55000000000000004">
      <c r="B50" s="350" t="s">
        <v>21</v>
      </c>
      <c r="C50" s="351"/>
      <c r="D50" s="351"/>
      <c r="E50" s="351"/>
      <c r="F50" s="354" t="s">
        <v>324</v>
      </c>
      <c r="G50" s="354"/>
      <c r="H50" s="123"/>
      <c r="I50" s="125" t="s">
        <v>22</v>
      </c>
      <c r="J50" s="103"/>
      <c r="K50" s="355" t="s">
        <v>34</v>
      </c>
      <c r="L50" s="355"/>
      <c r="M50" s="124"/>
      <c r="N50" s="125" t="s">
        <v>23</v>
      </c>
      <c r="O50" s="126" t="s">
        <v>24</v>
      </c>
      <c r="P50" s="138"/>
      <c r="Q50" s="124"/>
      <c r="R50" s="125" t="s">
        <v>213</v>
      </c>
      <c r="S50" s="429" t="s">
        <v>357</v>
      </c>
      <c r="T50" s="429"/>
      <c r="U50" s="429"/>
      <c r="V50" s="424"/>
      <c r="W50" s="425"/>
      <c r="AA50" s="93">
        <f>H50</f>
        <v>0</v>
      </c>
      <c r="AC50" s="88">
        <f>COUNTA(H50)</f>
        <v>0</v>
      </c>
      <c r="AD50" s="88">
        <f>COUNTA(M50)</f>
        <v>0</v>
      </c>
      <c r="AE50" s="88">
        <f>COUNTA(Q50)</f>
        <v>0</v>
      </c>
      <c r="AF50" s="90">
        <f>SUM(AC50:AE50)</f>
        <v>0</v>
      </c>
      <c r="AH50" s="88">
        <f>COUNTA(V50)</f>
        <v>0</v>
      </c>
    </row>
    <row r="51" spans="2:41" ht="30" customHeight="1" thickBot="1" x14ac:dyDescent="0.6">
      <c r="B51" s="352"/>
      <c r="C51" s="353"/>
      <c r="D51" s="353"/>
      <c r="E51" s="353"/>
      <c r="F51" s="422" t="s">
        <v>354</v>
      </c>
      <c r="G51" s="423"/>
      <c r="H51" s="423"/>
      <c r="I51" s="423"/>
      <c r="J51" s="423"/>
      <c r="K51" s="423"/>
      <c r="L51" s="423"/>
      <c r="M51" s="423"/>
      <c r="N51" s="423"/>
      <c r="O51" s="423"/>
      <c r="P51" s="423"/>
      <c r="Q51" s="423"/>
      <c r="R51" s="423"/>
      <c r="S51" s="128"/>
      <c r="T51" s="128"/>
      <c r="U51" s="128"/>
      <c r="V51" s="128"/>
      <c r="W51" s="129"/>
      <c r="AA51" s="88">
        <f>M50</f>
        <v>0</v>
      </c>
      <c r="AB51" s="88">
        <f>Q50</f>
        <v>0</v>
      </c>
    </row>
    <row r="52" spans="2:41" ht="20.149999999999999" customHeight="1" x14ac:dyDescent="0.55000000000000004">
      <c r="B52" s="314" t="s">
        <v>218</v>
      </c>
      <c r="C52" s="356"/>
      <c r="D52" s="356"/>
      <c r="E52" s="356"/>
      <c r="F52" s="357" t="s">
        <v>219</v>
      </c>
      <c r="G52" s="357"/>
      <c r="H52" s="357"/>
      <c r="I52" s="357"/>
      <c r="J52" s="357"/>
      <c r="K52" s="357"/>
      <c r="L52" s="357"/>
      <c r="M52" s="357"/>
      <c r="N52" s="357"/>
      <c r="O52" s="357"/>
      <c r="P52" s="357"/>
      <c r="Q52" s="357"/>
      <c r="R52" s="357"/>
      <c r="S52" s="357"/>
      <c r="T52" s="357"/>
      <c r="U52" s="357"/>
      <c r="V52" s="357"/>
      <c r="W52" s="358"/>
    </row>
    <row r="53" spans="2:41" ht="20.149999999999999" customHeight="1" x14ac:dyDescent="0.55000000000000004">
      <c r="B53" s="250"/>
      <c r="C53" s="251"/>
      <c r="D53" s="251"/>
      <c r="E53" s="251"/>
      <c r="F53" s="344" t="s">
        <v>25</v>
      </c>
      <c r="G53" s="344"/>
      <c r="H53" s="36"/>
      <c r="I53" s="345" t="s">
        <v>26</v>
      </c>
      <c r="J53" s="344"/>
      <c r="K53" s="65"/>
      <c r="L53" s="344" t="s">
        <v>27</v>
      </c>
      <c r="M53" s="344"/>
      <c r="N53" s="36"/>
      <c r="O53" s="345" t="s">
        <v>28</v>
      </c>
      <c r="P53" s="344"/>
      <c r="Q53" s="65"/>
      <c r="R53" s="344" t="s">
        <v>29</v>
      </c>
      <c r="S53" s="344"/>
      <c r="T53" s="36"/>
      <c r="U53" s="345" t="s">
        <v>30</v>
      </c>
      <c r="V53" s="344"/>
      <c r="W53" s="53"/>
      <c r="AC53" s="88">
        <f>COUNTA(H53)</f>
        <v>0</v>
      </c>
      <c r="AD53" s="88">
        <f>COUNTA(K53)</f>
        <v>0</v>
      </c>
      <c r="AE53" s="88">
        <f>COUNTA(N53)</f>
        <v>0</v>
      </c>
      <c r="AF53" s="88">
        <f>COUNTA(Q53)</f>
        <v>0</v>
      </c>
      <c r="AG53" s="88">
        <f>COUNTA(T53)</f>
        <v>0</v>
      </c>
      <c r="AH53" s="88">
        <f>COUNTA(W53)</f>
        <v>0</v>
      </c>
      <c r="AI53" s="90">
        <f>SUM(AC53:AH53)+SUM(AC54:AE54)</f>
        <v>0</v>
      </c>
      <c r="AJ53" s="88" t="str">
        <f>IF(AC53=1,"●","")</f>
        <v/>
      </c>
      <c r="AK53" s="88" t="str">
        <f t="shared" ref="AK53:AO54" si="12">IF(AD53=1,"●","")</f>
        <v/>
      </c>
      <c r="AL53" s="88" t="str">
        <f t="shared" si="12"/>
        <v/>
      </c>
      <c r="AM53" s="88" t="str">
        <f t="shared" si="12"/>
        <v/>
      </c>
      <c r="AN53" s="88" t="str">
        <f t="shared" si="12"/>
        <v/>
      </c>
      <c r="AO53" s="88" t="str">
        <f t="shared" si="12"/>
        <v/>
      </c>
    </row>
    <row r="54" spans="2:41" ht="20.149999999999999" customHeight="1" thickBot="1" x14ac:dyDescent="0.6">
      <c r="B54" s="201"/>
      <c r="C54" s="202"/>
      <c r="D54" s="202"/>
      <c r="E54" s="202"/>
      <c r="F54" s="258" t="s">
        <v>31</v>
      </c>
      <c r="G54" s="258"/>
      <c r="H54" s="55"/>
      <c r="I54" s="259" t="s">
        <v>32</v>
      </c>
      <c r="J54" s="258"/>
      <c r="K54" s="56"/>
      <c r="L54" s="258" t="s">
        <v>33</v>
      </c>
      <c r="M54" s="258"/>
      <c r="N54" s="55"/>
      <c r="O54" s="96" t="s">
        <v>35</v>
      </c>
      <c r="P54" s="260"/>
      <c r="Q54" s="260"/>
      <c r="R54" s="260"/>
      <c r="S54" s="260"/>
      <c r="T54" s="260"/>
      <c r="U54" s="260"/>
      <c r="V54" s="260"/>
      <c r="W54" s="97" t="s">
        <v>8</v>
      </c>
      <c r="AA54" s="88">
        <f>P54</f>
        <v>0</v>
      </c>
      <c r="AC54" s="88">
        <f>COUNTA(H54)</f>
        <v>0</v>
      </c>
      <c r="AD54" s="88">
        <f>COUNTA(K54)</f>
        <v>0</v>
      </c>
      <c r="AE54" s="88">
        <f>COUNTA(N54)</f>
        <v>0</v>
      </c>
      <c r="AF54" s="88">
        <f>COUNTA(P54)</f>
        <v>0</v>
      </c>
      <c r="AG54" s="90">
        <f>IF(AE54=0,IF(AF54=1,2,4),0)</f>
        <v>4</v>
      </c>
      <c r="AH54" s="90">
        <f>IF(AE54=1,IF(AF54=1,2,4),0)</f>
        <v>0</v>
      </c>
      <c r="AJ54" s="88" t="str">
        <f>IF(AC54=1,"●","")</f>
        <v/>
      </c>
      <c r="AK54" s="88" t="str">
        <f t="shared" si="12"/>
        <v/>
      </c>
      <c r="AL54" s="88" t="str">
        <f t="shared" si="12"/>
        <v/>
      </c>
    </row>
    <row r="55" spans="2:41" ht="25" customHeight="1" thickTop="1" thickBot="1" x14ac:dyDescent="0.3">
      <c r="B55" s="134" t="s">
        <v>221</v>
      </c>
      <c r="C55" s="62"/>
      <c r="D55" s="62"/>
      <c r="E55" s="62"/>
      <c r="F55" s="63"/>
      <c r="G55" s="63"/>
      <c r="H55" s="64"/>
      <c r="I55" s="63"/>
      <c r="J55" s="63"/>
      <c r="K55" s="64"/>
      <c r="L55" s="63"/>
      <c r="M55" s="63"/>
      <c r="N55" s="64"/>
      <c r="O55" s="63"/>
      <c r="P55" s="64"/>
      <c r="Q55" s="64"/>
      <c r="R55" s="64"/>
      <c r="S55" s="64"/>
      <c r="T55" s="64"/>
      <c r="U55" s="64"/>
      <c r="V55" s="64"/>
      <c r="W55" s="63"/>
    </row>
    <row r="56" spans="2:41" ht="28" customHeight="1" thickTop="1" x14ac:dyDescent="0.55000000000000004">
      <c r="B56" s="248" t="s">
        <v>226</v>
      </c>
      <c r="C56" s="249"/>
      <c r="D56" s="249"/>
      <c r="E56" s="249"/>
      <c r="F56" s="261" t="s">
        <v>408</v>
      </c>
      <c r="G56" s="261"/>
      <c r="H56" s="262" t="s">
        <v>359</v>
      </c>
      <c r="I56" s="262"/>
      <c r="J56" s="264" t="s">
        <v>240</v>
      </c>
      <c r="K56" s="264"/>
      <c r="L56" s="101"/>
      <c r="M56" s="266" t="s">
        <v>241</v>
      </c>
      <c r="N56" s="264"/>
      <c r="O56" s="101"/>
      <c r="P56" s="266" t="s">
        <v>242</v>
      </c>
      <c r="Q56" s="264"/>
      <c r="R56" s="101"/>
      <c r="S56" s="268" t="s">
        <v>244</v>
      </c>
      <c r="T56" s="269"/>
      <c r="U56" s="263"/>
      <c r="V56" s="263"/>
      <c r="W56" s="102" t="s">
        <v>248</v>
      </c>
      <c r="AA56" s="94">
        <f>U56</f>
        <v>0</v>
      </c>
      <c r="AC56" s="88">
        <f>COUNTA(L56)</f>
        <v>0</v>
      </c>
      <c r="AD56" s="88">
        <f>COUNTA(O56)</f>
        <v>0</v>
      </c>
      <c r="AE56" s="88">
        <f>COUNTA(R56)</f>
        <v>0</v>
      </c>
      <c r="AF56" s="90">
        <f>SUM(AC56:AE56)</f>
        <v>0</v>
      </c>
      <c r="AG56" s="88">
        <f>COUNTA(U56)</f>
        <v>0</v>
      </c>
      <c r="AH56" s="88">
        <f>IF(AD56=0,IF(AG56=1,4,2),0)</f>
        <v>2</v>
      </c>
      <c r="AI56" s="88">
        <f>IF(AD56=1,IF(AG56=0,4,2),0)</f>
        <v>0</v>
      </c>
      <c r="AJ56" s="88">
        <f>IF(AC56=1,1,0)</f>
        <v>0</v>
      </c>
      <c r="AK56" s="88">
        <f>IF(AD56=1,10,0)</f>
        <v>0</v>
      </c>
      <c r="AL56" s="88">
        <f>IF(AE56=1,100,0)</f>
        <v>0</v>
      </c>
      <c r="AM56" s="88">
        <f>SUM(AJ56:AL56)</f>
        <v>0</v>
      </c>
      <c r="AN56" s="88" t="str">
        <f>IF(AM56=1,"●",IF(AM56=10,"▲",IF(AM56=100,"×","")))</f>
        <v/>
      </c>
    </row>
    <row r="57" spans="2:41" ht="28" customHeight="1" x14ac:dyDescent="0.55000000000000004">
      <c r="B57" s="250"/>
      <c r="C57" s="251"/>
      <c r="D57" s="251"/>
      <c r="E57" s="251"/>
      <c r="F57" s="206"/>
      <c r="G57" s="206"/>
      <c r="H57" s="288" t="s">
        <v>360</v>
      </c>
      <c r="I57" s="288"/>
      <c r="J57" s="265"/>
      <c r="K57" s="265"/>
      <c r="L57" s="99"/>
      <c r="M57" s="267"/>
      <c r="N57" s="265"/>
      <c r="O57" s="99"/>
      <c r="P57" s="267"/>
      <c r="Q57" s="265"/>
      <c r="R57" s="99"/>
      <c r="S57" s="270"/>
      <c r="T57" s="271"/>
      <c r="U57" s="421"/>
      <c r="V57" s="421"/>
      <c r="W57" s="100" t="s">
        <v>248</v>
      </c>
      <c r="AA57" s="94">
        <f>U57</f>
        <v>0</v>
      </c>
      <c r="AC57" s="88">
        <f>COUNTA(L57)</f>
        <v>0</v>
      </c>
      <c r="AD57" s="88">
        <f>COUNTA(O57)</f>
        <v>0</v>
      </c>
      <c r="AE57" s="88">
        <f>COUNTA(R57)</f>
        <v>0</v>
      </c>
      <c r="AF57" s="90">
        <f>SUM(AC57:AE57)</f>
        <v>0</v>
      </c>
      <c r="AG57" s="88">
        <f>COUNTA(U57)</f>
        <v>0</v>
      </c>
      <c r="AH57" s="88">
        <f>IF(AD57=0,IF(AG57=1,4,2),0)</f>
        <v>2</v>
      </c>
      <c r="AI57" s="88">
        <f>IF(AD57=1,IF(AG57=0,4,2),0)</f>
        <v>0</v>
      </c>
      <c r="AJ57" s="88">
        <f>IF(AC57=1,1,0)</f>
        <v>0</v>
      </c>
      <c r="AK57" s="88">
        <f>IF(AD57=1,10,0)</f>
        <v>0</v>
      </c>
      <c r="AL57" s="88">
        <f>IF(AE57=1,100,0)</f>
        <v>0</v>
      </c>
      <c r="AM57" s="88">
        <f>SUM(AJ57:AL57)</f>
        <v>0</v>
      </c>
      <c r="AN57" s="88" t="str">
        <f>IF(AM57=1,"●",IF(AM57=10,"▲",IF(AM57=100,"×","")))</f>
        <v/>
      </c>
    </row>
    <row r="58" spans="2:41" ht="30" customHeight="1" x14ac:dyDescent="0.55000000000000004">
      <c r="B58" s="250"/>
      <c r="C58" s="251"/>
      <c r="D58" s="251"/>
      <c r="E58" s="251"/>
      <c r="F58" s="340" t="s">
        <v>358</v>
      </c>
      <c r="G58" s="341"/>
      <c r="H58" s="342"/>
      <c r="I58" s="342"/>
      <c r="J58" s="342"/>
      <c r="K58" s="342"/>
      <c r="L58" s="342"/>
      <c r="M58" s="342"/>
      <c r="N58" s="342"/>
      <c r="O58" s="342"/>
      <c r="P58" s="342"/>
      <c r="Q58" s="342"/>
      <c r="R58" s="342"/>
      <c r="S58" s="342"/>
      <c r="T58" s="342"/>
      <c r="U58" s="342"/>
      <c r="V58" s="342"/>
      <c r="W58" s="343"/>
    </row>
    <row r="59" spans="2:41" ht="28" customHeight="1" x14ac:dyDescent="0.55000000000000004">
      <c r="B59" s="250"/>
      <c r="C59" s="251"/>
      <c r="D59" s="251"/>
      <c r="E59" s="251"/>
      <c r="F59" s="205" t="s">
        <v>409</v>
      </c>
      <c r="G59" s="205"/>
      <c r="H59" s="372" t="s">
        <v>359</v>
      </c>
      <c r="I59" s="372"/>
      <c r="J59" s="207" t="s">
        <v>240</v>
      </c>
      <c r="K59" s="207"/>
      <c r="L59" s="2"/>
      <c r="M59" s="208" t="s">
        <v>241</v>
      </c>
      <c r="N59" s="207"/>
      <c r="O59" s="2"/>
      <c r="P59" s="208" t="s">
        <v>242</v>
      </c>
      <c r="Q59" s="207"/>
      <c r="R59" s="2"/>
      <c r="S59" s="375" t="s">
        <v>243</v>
      </c>
      <c r="T59" s="376"/>
      <c r="U59" s="369"/>
      <c r="V59" s="369"/>
      <c r="W59" s="68" t="s">
        <v>248</v>
      </c>
      <c r="AA59" s="94">
        <f>U59</f>
        <v>0</v>
      </c>
      <c r="AC59" s="88">
        <f>COUNTA(L59)</f>
        <v>0</v>
      </c>
      <c r="AD59" s="88">
        <f>COUNTA(O59)</f>
        <v>0</v>
      </c>
      <c r="AE59" s="88">
        <f>COUNTA(R59)</f>
        <v>0</v>
      </c>
      <c r="AF59" s="90">
        <f>SUM(AC59:AE59)</f>
        <v>0</v>
      </c>
      <c r="AG59" s="88">
        <f>COUNTA(U59)</f>
        <v>0</v>
      </c>
      <c r="AH59" s="88">
        <f>IF(AD59=0,IF(AG59=1,4,2),0)</f>
        <v>2</v>
      </c>
      <c r="AI59" s="88">
        <f>IF(AD59=1,IF(AG59=0,4,2),0)</f>
        <v>0</v>
      </c>
      <c r="AJ59" s="88">
        <f>IF(AC59=1,1,0)</f>
        <v>0</v>
      </c>
      <c r="AK59" s="88">
        <f>IF(AD59=1,10,0)</f>
        <v>0</v>
      </c>
      <c r="AL59" s="88">
        <f>IF(AE59=1,100,0)</f>
        <v>0</v>
      </c>
      <c r="AM59" s="88">
        <f>SUM(AJ59:AL59)</f>
        <v>0</v>
      </c>
      <c r="AN59" s="88" t="str">
        <f>IF(AM59=1,"●",IF(AM59=10,"▲",IF(AM59=100,"×","")))</f>
        <v/>
      </c>
    </row>
    <row r="60" spans="2:41" ht="28" customHeight="1" x14ac:dyDescent="0.55000000000000004">
      <c r="B60" s="250"/>
      <c r="C60" s="251"/>
      <c r="D60" s="251"/>
      <c r="E60" s="251"/>
      <c r="F60" s="206"/>
      <c r="G60" s="206"/>
      <c r="H60" s="370" t="s">
        <v>360</v>
      </c>
      <c r="I60" s="370"/>
      <c r="J60" s="373"/>
      <c r="K60" s="373"/>
      <c r="L60" s="4"/>
      <c r="M60" s="374"/>
      <c r="N60" s="373"/>
      <c r="O60" s="4"/>
      <c r="P60" s="374"/>
      <c r="Q60" s="373"/>
      <c r="R60" s="4"/>
      <c r="S60" s="377"/>
      <c r="T60" s="378"/>
      <c r="U60" s="371"/>
      <c r="V60" s="371"/>
      <c r="W60" s="69" t="s">
        <v>248</v>
      </c>
      <c r="AA60" s="94">
        <f>U60</f>
        <v>0</v>
      </c>
      <c r="AC60" s="88">
        <f>COUNTA(L60)</f>
        <v>0</v>
      </c>
      <c r="AD60" s="88">
        <f>COUNTA(O60)</f>
        <v>0</v>
      </c>
      <c r="AE60" s="88">
        <f>COUNTA(R60)</f>
        <v>0</v>
      </c>
      <c r="AF60" s="90">
        <f>SUM(AC60:AE60)</f>
        <v>0</v>
      </c>
      <c r="AG60" s="88">
        <f>COUNTA(U60)</f>
        <v>0</v>
      </c>
      <c r="AH60" s="88">
        <f>IF(AD60=0,IF(AG60=1,4,2),0)</f>
        <v>2</v>
      </c>
      <c r="AI60" s="88">
        <f>IF(AD60=1,IF(AG60=0,4,2),0)</f>
        <v>0</v>
      </c>
      <c r="AJ60" s="88">
        <f>IF(AC60=1,1,0)</f>
        <v>0</v>
      </c>
      <c r="AK60" s="88">
        <f>IF(AD60=1,10,0)</f>
        <v>0</v>
      </c>
      <c r="AL60" s="88">
        <f>IF(AE60=1,100,0)</f>
        <v>0</v>
      </c>
      <c r="AM60" s="88">
        <f>SUM(AJ60:AL60)</f>
        <v>0</v>
      </c>
      <c r="AN60" s="88" t="str">
        <f>IF(AM60=1,"●",IF(AM60=10,"▲",IF(AM60=100,"×","")))</f>
        <v/>
      </c>
    </row>
    <row r="61" spans="2:41" ht="20.149999999999999" customHeight="1" x14ac:dyDescent="0.55000000000000004">
      <c r="B61" s="250"/>
      <c r="C61" s="251"/>
      <c r="D61" s="251"/>
      <c r="E61" s="251"/>
      <c r="F61" s="206"/>
      <c r="G61" s="206"/>
      <c r="H61" s="379" t="s">
        <v>224</v>
      </c>
      <c r="I61" s="379"/>
      <c r="J61" s="379"/>
      <c r="K61" s="23" t="s">
        <v>35</v>
      </c>
      <c r="L61" s="242" t="s">
        <v>457</v>
      </c>
      <c r="M61" s="242"/>
      <c r="N61" s="242"/>
      <c r="O61" s="242"/>
      <c r="P61" s="242"/>
      <c r="Q61" s="242"/>
      <c r="R61" s="242"/>
      <c r="S61" s="242"/>
      <c r="T61" s="242"/>
      <c r="U61" s="242"/>
      <c r="V61" s="242"/>
      <c r="W61" s="66" t="s">
        <v>8</v>
      </c>
      <c r="AA61" s="92" t="str">
        <f>L61</f>
        <v>社用車で送迎または、通勤費を支給します。</v>
      </c>
    </row>
    <row r="62" spans="2:41" ht="30" customHeight="1" x14ac:dyDescent="0.55000000000000004">
      <c r="B62" s="250"/>
      <c r="C62" s="251"/>
      <c r="D62" s="251"/>
      <c r="E62" s="251"/>
      <c r="F62" s="340" t="s">
        <v>249</v>
      </c>
      <c r="G62" s="341"/>
      <c r="H62" s="342"/>
      <c r="I62" s="342"/>
      <c r="J62" s="342"/>
      <c r="K62" s="342"/>
      <c r="L62" s="342"/>
      <c r="M62" s="342"/>
      <c r="N62" s="342"/>
      <c r="O62" s="342"/>
      <c r="P62" s="342"/>
      <c r="Q62" s="342"/>
      <c r="R62" s="342"/>
      <c r="S62" s="342"/>
      <c r="T62" s="342"/>
      <c r="U62" s="342"/>
      <c r="V62" s="342"/>
      <c r="W62" s="343"/>
    </row>
    <row r="63" spans="2:41" ht="28" customHeight="1" x14ac:dyDescent="0.55000000000000004">
      <c r="B63" s="250"/>
      <c r="C63" s="251"/>
      <c r="D63" s="251"/>
      <c r="E63" s="251"/>
      <c r="F63" s="205" t="s">
        <v>448</v>
      </c>
      <c r="G63" s="205"/>
      <c r="H63" s="372" t="s">
        <v>359</v>
      </c>
      <c r="I63" s="372"/>
      <c r="J63" s="207" t="s">
        <v>240</v>
      </c>
      <c r="K63" s="207"/>
      <c r="L63" s="2"/>
      <c r="M63" s="208" t="s">
        <v>241</v>
      </c>
      <c r="N63" s="207"/>
      <c r="O63" s="2"/>
      <c r="P63" s="208" t="s">
        <v>242</v>
      </c>
      <c r="Q63" s="207"/>
      <c r="R63" s="2"/>
      <c r="S63" s="375" t="s">
        <v>243</v>
      </c>
      <c r="T63" s="376"/>
      <c r="U63" s="369"/>
      <c r="V63" s="369"/>
      <c r="W63" s="68" t="s">
        <v>248</v>
      </c>
      <c r="AA63" s="94">
        <f>U63</f>
        <v>0</v>
      </c>
      <c r="AC63" s="88">
        <f>COUNTA(L63)</f>
        <v>0</v>
      </c>
      <c r="AD63" s="88">
        <f>COUNTA(O63)</f>
        <v>0</v>
      </c>
      <c r="AE63" s="88">
        <f>COUNTA(R63)</f>
        <v>0</v>
      </c>
      <c r="AF63" s="90">
        <f>SUM(AC63:AE63)</f>
        <v>0</v>
      </c>
      <c r="AG63" s="88">
        <f>COUNTA(U63)</f>
        <v>0</v>
      </c>
      <c r="AH63" s="88">
        <f>IF(AD63=0,IF(AG63=1,4,2),0)</f>
        <v>2</v>
      </c>
      <c r="AI63" s="88">
        <f>IF(AD63=1,IF(AG63=0,4,2),0)</f>
        <v>0</v>
      </c>
      <c r="AJ63" s="88">
        <f>IF(AC63=1,1,0)</f>
        <v>0</v>
      </c>
      <c r="AK63" s="88">
        <f>IF(AD63=1,10,0)</f>
        <v>0</v>
      </c>
      <c r="AL63" s="88">
        <f>IF(AE63=1,100,0)</f>
        <v>0</v>
      </c>
      <c r="AM63" s="88">
        <f>SUM(AJ63:AL63)</f>
        <v>0</v>
      </c>
      <c r="AN63" s="88" t="str">
        <f>IF(AM63=1,"●",IF(AM63=10,"▲",IF(AM63=100,"×","")))</f>
        <v/>
      </c>
    </row>
    <row r="64" spans="2:41" ht="28" customHeight="1" x14ac:dyDescent="0.55000000000000004">
      <c r="B64" s="250"/>
      <c r="C64" s="251"/>
      <c r="D64" s="251"/>
      <c r="E64" s="251"/>
      <c r="F64" s="206"/>
      <c r="G64" s="206"/>
      <c r="H64" s="370" t="s">
        <v>360</v>
      </c>
      <c r="I64" s="370"/>
      <c r="J64" s="373"/>
      <c r="K64" s="373"/>
      <c r="L64" s="4"/>
      <c r="M64" s="374"/>
      <c r="N64" s="373"/>
      <c r="O64" s="4"/>
      <c r="P64" s="374"/>
      <c r="Q64" s="373"/>
      <c r="R64" s="4"/>
      <c r="S64" s="377"/>
      <c r="T64" s="378"/>
      <c r="U64" s="371"/>
      <c r="V64" s="371"/>
      <c r="W64" s="69" t="s">
        <v>248</v>
      </c>
      <c r="AA64" s="94">
        <f>U64</f>
        <v>0</v>
      </c>
      <c r="AC64" s="88">
        <f>COUNTA(L64)</f>
        <v>0</v>
      </c>
      <c r="AD64" s="88">
        <f>COUNTA(O64)</f>
        <v>0</v>
      </c>
      <c r="AE64" s="88">
        <f>COUNTA(R64)</f>
        <v>0</v>
      </c>
      <c r="AF64" s="90">
        <f>SUM(AC64:AE64)</f>
        <v>0</v>
      </c>
      <c r="AG64" s="88">
        <f>COUNTA(U64)</f>
        <v>0</v>
      </c>
      <c r="AH64" s="88">
        <f>IF(AD64=0,IF(AG64=1,4,2),0)</f>
        <v>2</v>
      </c>
      <c r="AI64" s="88">
        <f>IF(AD64=1,IF(AG64=0,4,2),0)</f>
        <v>0</v>
      </c>
      <c r="AJ64" s="88">
        <f>IF(AC64=1,1,0)</f>
        <v>0</v>
      </c>
      <c r="AK64" s="88">
        <f>IF(AD64=1,10,0)</f>
        <v>0</v>
      </c>
      <c r="AL64" s="88">
        <f>IF(AE64=1,100,0)</f>
        <v>0</v>
      </c>
      <c r="AM64" s="88">
        <f>SUM(AJ64:AL64)</f>
        <v>0</v>
      </c>
      <c r="AN64" s="88" t="str">
        <f>IF(AM64=1,"●",IF(AM64=10,"▲",IF(AM64=100,"×","")))</f>
        <v/>
      </c>
    </row>
    <row r="65" spans="2:36" ht="20.149999999999999" customHeight="1" x14ac:dyDescent="0.55000000000000004">
      <c r="B65" s="250"/>
      <c r="C65" s="251"/>
      <c r="D65" s="251"/>
      <c r="E65" s="251"/>
      <c r="F65" s="206"/>
      <c r="G65" s="206"/>
      <c r="H65" s="254" t="s">
        <v>406</v>
      </c>
      <c r="I65" s="255"/>
      <c r="J65" s="255"/>
      <c r="K65" s="243" t="s">
        <v>396</v>
      </c>
      <c r="L65" s="243"/>
      <c r="M65" s="242"/>
      <c r="N65" s="242"/>
      <c r="O65" s="67" t="s">
        <v>8</v>
      </c>
      <c r="P65" s="241" t="s">
        <v>397</v>
      </c>
      <c r="Q65" s="241"/>
      <c r="R65" s="242"/>
      <c r="S65" s="242"/>
      <c r="T65" s="242"/>
      <c r="U65" s="242"/>
      <c r="V65" s="242"/>
      <c r="W65" s="66" t="s">
        <v>8</v>
      </c>
      <c r="AA65" s="88">
        <f>M65</f>
        <v>0</v>
      </c>
      <c r="AB65" s="88">
        <f>R65</f>
        <v>0</v>
      </c>
      <c r="AC65" s="88">
        <f>COUNTA(M65)</f>
        <v>0</v>
      </c>
      <c r="AD65" s="88">
        <f>COUNTA(R65)</f>
        <v>0</v>
      </c>
      <c r="AE65" s="88">
        <f>AC65+AD65+AC66+AD66+AD67</f>
        <v>0</v>
      </c>
    </row>
    <row r="66" spans="2:36" ht="20.149999999999999" customHeight="1" x14ac:dyDescent="0.55000000000000004">
      <c r="B66" s="250"/>
      <c r="C66" s="251"/>
      <c r="D66" s="251"/>
      <c r="E66" s="251"/>
      <c r="F66" s="206"/>
      <c r="G66" s="206"/>
      <c r="H66" s="256"/>
      <c r="I66" s="257"/>
      <c r="J66" s="257"/>
      <c r="K66" s="243" t="s">
        <v>399</v>
      </c>
      <c r="L66" s="243"/>
      <c r="M66" s="242"/>
      <c r="N66" s="242"/>
      <c r="O66" s="242"/>
      <c r="P66" s="242"/>
      <c r="Q66" s="242"/>
      <c r="R66" s="67" t="s">
        <v>8</v>
      </c>
      <c r="S66" s="243" t="s">
        <v>400</v>
      </c>
      <c r="T66" s="243"/>
      <c r="U66" s="245"/>
      <c r="V66" s="245"/>
      <c r="W66" s="66" t="s">
        <v>8</v>
      </c>
      <c r="AA66" s="88">
        <f>M66</f>
        <v>0</v>
      </c>
      <c r="AB66" s="88">
        <f>U66</f>
        <v>0</v>
      </c>
      <c r="AC66" s="88">
        <f>COUNTA(M66)</f>
        <v>0</v>
      </c>
      <c r="AD66" s="88">
        <f>COUNTA(U66)</f>
        <v>0</v>
      </c>
    </row>
    <row r="67" spans="2:36" ht="20.149999999999999" customHeight="1" x14ac:dyDescent="0.55000000000000004">
      <c r="B67" s="250"/>
      <c r="C67" s="251"/>
      <c r="D67" s="251"/>
      <c r="E67" s="251"/>
      <c r="F67" s="206"/>
      <c r="G67" s="206"/>
      <c r="H67" s="257"/>
      <c r="I67" s="257"/>
      <c r="J67" s="257"/>
      <c r="K67" s="243" t="s">
        <v>403</v>
      </c>
      <c r="L67" s="243"/>
      <c r="M67" s="244"/>
      <c r="N67" s="244"/>
      <c r="O67" s="244"/>
      <c r="P67" s="244"/>
      <c r="Q67" s="244"/>
      <c r="R67" s="244"/>
      <c r="S67" s="244"/>
      <c r="T67" s="244"/>
      <c r="U67" s="244"/>
      <c r="V67" s="244"/>
      <c r="W67" s="66" t="s">
        <v>8</v>
      </c>
      <c r="AB67" s="88">
        <f>M67</f>
        <v>0</v>
      </c>
      <c r="AD67" s="88">
        <f>COUNTA(M67)</f>
        <v>0</v>
      </c>
    </row>
    <row r="68" spans="2:36" ht="40" customHeight="1" x14ac:dyDescent="0.55000000000000004">
      <c r="B68" s="250"/>
      <c r="C68" s="251"/>
      <c r="D68" s="251"/>
      <c r="E68" s="251"/>
      <c r="F68" s="340" t="s">
        <v>407</v>
      </c>
      <c r="G68" s="341"/>
      <c r="H68" s="341"/>
      <c r="I68" s="341"/>
      <c r="J68" s="341"/>
      <c r="K68" s="342"/>
      <c r="L68" s="342"/>
      <c r="M68" s="342"/>
      <c r="N68" s="342"/>
      <c r="O68" s="342"/>
      <c r="P68" s="342"/>
      <c r="Q68" s="342"/>
      <c r="R68" s="342"/>
      <c r="S68" s="342"/>
      <c r="T68" s="342"/>
      <c r="U68" s="342"/>
      <c r="V68" s="342"/>
      <c r="W68" s="343"/>
    </row>
    <row r="69" spans="2:36" ht="28" customHeight="1" x14ac:dyDescent="0.55000000000000004">
      <c r="B69" s="250"/>
      <c r="C69" s="251"/>
      <c r="D69" s="251"/>
      <c r="E69" s="251"/>
      <c r="F69" s="205" t="s">
        <v>410</v>
      </c>
      <c r="G69" s="205"/>
      <c r="H69" s="205"/>
      <c r="I69" s="205"/>
      <c r="J69" s="207" t="s">
        <v>245</v>
      </c>
      <c r="K69" s="207"/>
      <c r="L69" s="72"/>
      <c r="M69" s="208" t="s">
        <v>247</v>
      </c>
      <c r="N69" s="207"/>
      <c r="O69" s="72"/>
      <c r="P69" s="71"/>
      <c r="Q69" s="70"/>
      <c r="R69" s="31"/>
      <c r="S69" s="77"/>
      <c r="T69" s="77"/>
      <c r="U69" s="77"/>
      <c r="V69" s="77"/>
      <c r="W69" s="40"/>
      <c r="AC69" s="88">
        <f>COUNTA(L69)</f>
        <v>0</v>
      </c>
      <c r="AD69" s="88">
        <f>COUNTA(O69)</f>
        <v>0</v>
      </c>
      <c r="AE69" s="90">
        <f>SUM(AC69:AD69)</f>
        <v>0</v>
      </c>
      <c r="AF69" s="88" t="str">
        <f>IF(AC69=1,"●",IF(AD69=0,""))</f>
        <v/>
      </c>
    </row>
    <row r="70" spans="2:36" ht="20.149999999999999" customHeight="1" x14ac:dyDescent="0.55000000000000004">
      <c r="B70" s="250"/>
      <c r="C70" s="251"/>
      <c r="D70" s="251"/>
      <c r="E70" s="251"/>
      <c r="F70" s="206"/>
      <c r="G70" s="206"/>
      <c r="H70" s="206"/>
      <c r="I70" s="206"/>
      <c r="J70" s="209" t="s">
        <v>246</v>
      </c>
      <c r="K70" s="209"/>
      <c r="L70" s="78" t="s">
        <v>35</v>
      </c>
      <c r="M70" s="272"/>
      <c r="N70" s="272"/>
      <c r="O70" s="272"/>
      <c r="P70" s="272"/>
      <c r="Q70" s="272"/>
      <c r="R70" s="272"/>
      <c r="S70" s="272"/>
      <c r="T70" s="272"/>
      <c r="U70" s="272"/>
      <c r="V70" s="272"/>
      <c r="W70" s="66" t="s">
        <v>8</v>
      </c>
      <c r="AA70" s="88">
        <f>M70</f>
        <v>0</v>
      </c>
      <c r="AC70" s="88">
        <f>COUNTA(AA70)</f>
        <v>1</v>
      </c>
    </row>
    <row r="71" spans="2:36" ht="30" customHeight="1" x14ac:dyDescent="0.55000000000000004">
      <c r="B71" s="250"/>
      <c r="C71" s="251"/>
      <c r="D71" s="251"/>
      <c r="E71" s="251"/>
      <c r="F71" s="206" t="s">
        <v>229</v>
      </c>
      <c r="G71" s="225"/>
      <c r="H71" s="225"/>
      <c r="I71" s="225"/>
      <c r="J71" s="226"/>
      <c r="K71" s="226"/>
      <c r="L71" s="226"/>
      <c r="M71" s="226"/>
      <c r="N71" s="226"/>
      <c r="O71" s="226"/>
      <c r="P71" s="226"/>
      <c r="Q71" s="226"/>
      <c r="R71" s="226"/>
      <c r="S71" s="226"/>
      <c r="T71" s="226"/>
      <c r="U71" s="226"/>
      <c r="V71" s="226"/>
      <c r="W71" s="227"/>
    </row>
    <row r="72" spans="2:36" ht="20.149999999999999" customHeight="1" x14ac:dyDescent="0.55000000000000004">
      <c r="B72" s="250"/>
      <c r="C72" s="251"/>
      <c r="D72" s="251"/>
      <c r="E72" s="251"/>
      <c r="F72" s="205" t="s">
        <v>231</v>
      </c>
      <c r="G72" s="205"/>
      <c r="H72" s="205"/>
      <c r="I72" s="205"/>
      <c r="J72" s="205"/>
      <c r="K72" s="205"/>
      <c r="L72" s="205"/>
      <c r="M72" s="205"/>
      <c r="N72" s="205"/>
      <c r="O72" s="205"/>
      <c r="P72" s="205"/>
      <c r="Q72" s="205"/>
      <c r="R72" s="205"/>
      <c r="S72" s="205"/>
      <c r="T72" s="205"/>
      <c r="U72" s="205"/>
      <c r="V72" s="205"/>
      <c r="W72" s="273"/>
    </row>
    <row r="73" spans="2:36" ht="80.150000000000006" customHeight="1" thickBot="1" x14ac:dyDescent="0.6">
      <c r="B73" s="201"/>
      <c r="C73" s="202"/>
      <c r="D73" s="202"/>
      <c r="E73" s="202"/>
      <c r="F73" s="203"/>
      <c r="G73" s="203"/>
      <c r="H73" s="203"/>
      <c r="I73" s="203"/>
      <c r="J73" s="203"/>
      <c r="K73" s="203"/>
      <c r="L73" s="203"/>
      <c r="M73" s="203"/>
      <c r="N73" s="203"/>
      <c r="O73" s="203"/>
      <c r="P73" s="203"/>
      <c r="Q73" s="203"/>
      <c r="R73" s="203"/>
      <c r="S73" s="203"/>
      <c r="T73" s="203"/>
      <c r="U73" s="203"/>
      <c r="V73" s="203"/>
      <c r="W73" s="204"/>
      <c r="AA73" s="92">
        <f>F73</f>
        <v>0</v>
      </c>
      <c r="AC73" s="88">
        <f>COUNTA(F73)</f>
        <v>0</v>
      </c>
    </row>
    <row r="74" spans="2:36" ht="25" customHeight="1" thickTop="1" thickBot="1" x14ac:dyDescent="0.3">
      <c r="B74" s="76" t="s">
        <v>238</v>
      </c>
      <c r="C74" s="74"/>
      <c r="D74" s="74"/>
      <c r="E74" s="74"/>
      <c r="F74" s="75"/>
      <c r="G74" s="75"/>
      <c r="H74" s="75"/>
      <c r="I74" s="75"/>
      <c r="J74" s="75"/>
      <c r="K74" s="75"/>
      <c r="L74" s="75"/>
      <c r="M74" s="75"/>
      <c r="N74" s="75"/>
      <c r="O74" s="75"/>
      <c r="P74" s="75"/>
      <c r="Q74" s="75"/>
      <c r="R74" s="75"/>
      <c r="S74" s="75"/>
      <c r="T74" s="75"/>
      <c r="U74" s="75"/>
      <c r="V74" s="75"/>
      <c r="W74" s="75"/>
    </row>
    <row r="75" spans="2:36" ht="20.149999999999999" customHeight="1" thickTop="1" x14ac:dyDescent="0.55000000000000004">
      <c r="B75" s="248" t="s">
        <v>239</v>
      </c>
      <c r="C75" s="249"/>
      <c r="D75" s="249"/>
      <c r="E75" s="249"/>
      <c r="F75" s="211" t="s">
        <v>411</v>
      </c>
      <c r="G75" s="212"/>
      <c r="H75" s="212"/>
      <c r="I75" s="212"/>
      <c r="J75" s="212"/>
      <c r="K75" s="212"/>
      <c r="L75" s="212"/>
      <c r="M75" s="212"/>
      <c r="N75" s="212"/>
      <c r="O75" s="212"/>
      <c r="P75" s="212"/>
      <c r="Q75" s="212"/>
      <c r="R75" s="212"/>
      <c r="S75" s="212"/>
      <c r="T75" s="212"/>
      <c r="U75" s="212"/>
      <c r="V75" s="212"/>
      <c r="W75" s="213"/>
    </row>
    <row r="76" spans="2:36" ht="20.149999999999999" customHeight="1" x14ac:dyDescent="0.55000000000000004">
      <c r="B76" s="250"/>
      <c r="C76" s="251"/>
      <c r="D76" s="251"/>
      <c r="E76" s="251"/>
      <c r="F76" s="240" t="s">
        <v>326</v>
      </c>
      <c r="G76" s="240"/>
      <c r="H76" s="240"/>
      <c r="I76" s="217" t="s">
        <v>236</v>
      </c>
      <c r="J76" s="218"/>
      <c r="K76" s="80"/>
      <c r="L76" s="219" t="s">
        <v>179</v>
      </c>
      <c r="M76" s="218"/>
      <c r="N76" s="80"/>
      <c r="O76" s="239" t="s">
        <v>327</v>
      </c>
      <c r="P76" s="240"/>
      <c r="Q76" s="240"/>
      <c r="R76" s="217" t="s">
        <v>236</v>
      </c>
      <c r="S76" s="218"/>
      <c r="T76" s="80"/>
      <c r="U76" s="219" t="s">
        <v>179</v>
      </c>
      <c r="V76" s="218"/>
      <c r="W76" s="54"/>
      <c r="AC76" s="88">
        <f>COUNTA(K76)</f>
        <v>0</v>
      </c>
      <c r="AD76" s="88">
        <f>COUNTA(N76)</f>
        <v>0</v>
      </c>
      <c r="AE76" s="95">
        <f>SUM(AC76:AD76)</f>
        <v>0</v>
      </c>
      <c r="AF76" s="88">
        <f>COUNTA(T76)</f>
        <v>0</v>
      </c>
      <c r="AG76" s="88">
        <f>COUNTA(W76)</f>
        <v>0</v>
      </c>
      <c r="AH76" s="95">
        <f>SUM(AF76:AG76)</f>
        <v>0</v>
      </c>
      <c r="AI76" s="88" t="str">
        <f>IF(AC76=1,"●",IF(AD76=0,""))</f>
        <v/>
      </c>
      <c r="AJ76" s="88" t="str">
        <f>IF(AF76=1,"●",IF(AG76=0,""))</f>
        <v/>
      </c>
    </row>
    <row r="77" spans="2:36" ht="20.149999999999999" customHeight="1" x14ac:dyDescent="0.55000000000000004">
      <c r="B77" s="250"/>
      <c r="C77" s="251"/>
      <c r="D77" s="251"/>
      <c r="E77" s="251"/>
      <c r="F77" s="246" t="s">
        <v>231</v>
      </c>
      <c r="G77" s="246"/>
      <c r="H77" s="246"/>
      <c r="I77" s="246"/>
      <c r="J77" s="246"/>
      <c r="K77" s="246"/>
      <c r="L77" s="246"/>
      <c r="M77" s="246"/>
      <c r="N77" s="246"/>
      <c r="O77" s="246"/>
      <c r="P77" s="246"/>
      <c r="Q77" s="246"/>
      <c r="R77" s="246"/>
      <c r="S77" s="246"/>
      <c r="T77" s="246"/>
      <c r="U77" s="246"/>
      <c r="V77" s="246"/>
      <c r="W77" s="247"/>
    </row>
    <row r="78" spans="2:36" ht="60" customHeight="1" x14ac:dyDescent="0.55000000000000004">
      <c r="B78" s="250"/>
      <c r="C78" s="251"/>
      <c r="D78" s="251"/>
      <c r="E78" s="251"/>
      <c r="F78" s="223"/>
      <c r="G78" s="223"/>
      <c r="H78" s="223"/>
      <c r="I78" s="223"/>
      <c r="J78" s="223"/>
      <c r="K78" s="223"/>
      <c r="L78" s="223"/>
      <c r="M78" s="223"/>
      <c r="N78" s="223"/>
      <c r="O78" s="223"/>
      <c r="P78" s="223"/>
      <c r="Q78" s="223"/>
      <c r="R78" s="223"/>
      <c r="S78" s="223"/>
      <c r="T78" s="223"/>
      <c r="U78" s="223"/>
      <c r="V78" s="223"/>
      <c r="W78" s="224"/>
      <c r="AA78" s="92">
        <f>F78</f>
        <v>0</v>
      </c>
      <c r="AC78" s="88">
        <f>COUNTA(F78)</f>
        <v>0</v>
      </c>
    </row>
    <row r="79" spans="2:36" ht="20.149999999999999" customHeight="1" x14ac:dyDescent="0.55000000000000004">
      <c r="B79" s="250"/>
      <c r="C79" s="251"/>
      <c r="D79" s="251"/>
      <c r="E79" s="251"/>
      <c r="F79" s="214" t="s">
        <v>235</v>
      </c>
      <c r="G79" s="215"/>
      <c r="H79" s="215"/>
      <c r="I79" s="216"/>
      <c r="J79" s="217" t="s">
        <v>236</v>
      </c>
      <c r="K79" s="218"/>
      <c r="L79" s="80"/>
      <c r="M79" s="219" t="s">
        <v>179</v>
      </c>
      <c r="N79" s="218"/>
      <c r="O79" s="80"/>
      <c r="P79" s="220"/>
      <c r="Q79" s="221"/>
      <c r="R79" s="221"/>
      <c r="S79" s="221"/>
      <c r="T79" s="221"/>
      <c r="U79" s="221"/>
      <c r="V79" s="221"/>
      <c r="W79" s="222"/>
      <c r="AC79" s="88">
        <f>COUNTA(L79)</f>
        <v>0</v>
      </c>
      <c r="AD79" s="88">
        <f>COUNTA(O79)</f>
        <v>0</v>
      </c>
      <c r="AE79" s="90">
        <f>SUM(AC79:AD79)</f>
        <v>0</v>
      </c>
      <c r="AF79" s="88" t="str">
        <f>IF(AC79=1,"●",IF(AD79=0,""))</f>
        <v/>
      </c>
    </row>
    <row r="80" spans="2:36" ht="30" customHeight="1" x14ac:dyDescent="0.55000000000000004">
      <c r="B80" s="250"/>
      <c r="C80" s="251"/>
      <c r="D80" s="251"/>
      <c r="E80" s="251"/>
      <c r="F80" s="252" t="s">
        <v>447</v>
      </c>
      <c r="G80" s="252"/>
      <c r="H80" s="252"/>
      <c r="I80" s="252"/>
      <c r="J80" s="252"/>
      <c r="K80" s="252"/>
      <c r="L80" s="252"/>
      <c r="M80" s="252"/>
      <c r="N80" s="252"/>
      <c r="O80" s="252"/>
      <c r="P80" s="252"/>
      <c r="Q80" s="252"/>
      <c r="R80" s="252"/>
      <c r="S80" s="252"/>
      <c r="T80" s="252"/>
      <c r="U80" s="252"/>
      <c r="V80" s="252"/>
      <c r="W80" s="253"/>
      <c r="AE80" s="90"/>
    </row>
    <row r="81" spans="2:32" ht="50.15" customHeight="1" x14ac:dyDescent="0.55000000000000004">
      <c r="B81" s="192" t="s">
        <v>438</v>
      </c>
      <c r="C81" s="193"/>
      <c r="D81" s="193"/>
      <c r="E81" s="193"/>
      <c r="F81" s="171" t="s">
        <v>439</v>
      </c>
      <c r="G81" s="171"/>
      <c r="H81" s="171"/>
      <c r="I81" s="166"/>
      <c r="J81" s="166"/>
      <c r="K81" s="238" t="s">
        <v>451</v>
      </c>
      <c r="L81" s="171"/>
      <c r="M81" s="171"/>
      <c r="N81" s="166"/>
      <c r="O81" s="166"/>
      <c r="P81" s="238" t="s">
        <v>450</v>
      </c>
      <c r="Q81" s="171"/>
      <c r="R81" s="171"/>
      <c r="S81" s="166"/>
      <c r="T81" s="167"/>
      <c r="U81" s="168"/>
      <c r="V81" s="169"/>
      <c r="W81" s="170"/>
      <c r="AC81" s="88">
        <f>COUNTA(I81)</f>
        <v>0</v>
      </c>
      <c r="AD81" s="88">
        <f>COUNTA(N81)</f>
        <v>0</v>
      </c>
      <c r="AE81" s="88">
        <f>COUNTA(S81)</f>
        <v>0</v>
      </c>
      <c r="AF81" s="88">
        <f>SUM(AC81:AE81)</f>
        <v>0</v>
      </c>
    </row>
    <row r="82" spans="2:32" ht="25" customHeight="1" x14ac:dyDescent="0.55000000000000004">
      <c r="B82" s="194"/>
      <c r="C82" s="195"/>
      <c r="D82" s="195"/>
      <c r="E82" s="195"/>
      <c r="F82" s="196" t="s">
        <v>33</v>
      </c>
      <c r="G82" s="196"/>
      <c r="H82" s="196"/>
      <c r="I82" s="175"/>
      <c r="J82" s="175"/>
      <c r="K82" s="175"/>
      <c r="L82" s="175"/>
      <c r="M82" s="175"/>
      <c r="N82" s="175"/>
      <c r="O82" s="175"/>
      <c r="P82" s="175"/>
      <c r="Q82" s="175"/>
      <c r="R82" s="175"/>
      <c r="S82" s="175"/>
      <c r="T82" s="175"/>
      <c r="U82" s="175"/>
      <c r="V82" s="175"/>
      <c r="W82" s="176"/>
      <c r="AC82" s="88">
        <f>COUNTA(I82)</f>
        <v>0</v>
      </c>
    </row>
    <row r="83" spans="2:32" ht="40" customHeight="1" thickBot="1" x14ac:dyDescent="0.6">
      <c r="B83" s="201" t="s">
        <v>230</v>
      </c>
      <c r="C83" s="202"/>
      <c r="D83" s="202"/>
      <c r="E83" s="202"/>
      <c r="F83" s="203"/>
      <c r="G83" s="203"/>
      <c r="H83" s="203"/>
      <c r="I83" s="203"/>
      <c r="J83" s="203"/>
      <c r="K83" s="203"/>
      <c r="L83" s="203"/>
      <c r="M83" s="203"/>
      <c r="N83" s="203"/>
      <c r="O83" s="203"/>
      <c r="P83" s="203"/>
      <c r="Q83" s="203"/>
      <c r="R83" s="203"/>
      <c r="S83" s="203"/>
      <c r="T83" s="203"/>
      <c r="U83" s="203"/>
      <c r="V83" s="203"/>
      <c r="W83" s="204"/>
      <c r="AA83" s="92">
        <f>F83</f>
        <v>0</v>
      </c>
      <c r="AC83" s="88">
        <f>COUNTA(F83)</f>
        <v>0</v>
      </c>
    </row>
    <row r="84" spans="2:32" ht="25" customHeight="1" thickTop="1" x14ac:dyDescent="0.55000000000000004">
      <c r="B84" s="61"/>
      <c r="C84" s="61"/>
      <c r="D84" s="61"/>
      <c r="E84" s="61"/>
      <c r="F84" s="130"/>
      <c r="G84" s="130"/>
      <c r="H84" s="130"/>
      <c r="I84" s="130"/>
      <c r="J84" s="130"/>
      <c r="K84" s="130"/>
      <c r="L84" s="130"/>
      <c r="M84" s="130"/>
      <c r="N84" s="130"/>
      <c r="O84" s="130"/>
      <c r="P84" s="130"/>
      <c r="Q84" s="130"/>
      <c r="R84" s="130"/>
      <c r="S84" s="130"/>
      <c r="T84" s="130"/>
      <c r="U84" s="130"/>
      <c r="V84" s="130"/>
      <c r="W84" s="130"/>
    </row>
    <row r="85" spans="2:32" ht="25" customHeight="1" x14ac:dyDescent="0.55000000000000004">
      <c r="B85" s="177" t="s">
        <v>455</v>
      </c>
      <c r="C85" s="177"/>
      <c r="D85" s="177"/>
      <c r="E85" s="177"/>
      <c r="F85" s="177"/>
      <c r="G85" s="177"/>
      <c r="H85" s="177"/>
      <c r="I85" s="177"/>
      <c r="J85" s="177"/>
      <c r="K85" s="177"/>
      <c r="L85" s="177"/>
      <c r="M85" s="177"/>
      <c r="N85" s="177"/>
      <c r="O85" s="177"/>
      <c r="P85" s="177"/>
      <c r="Q85" s="177"/>
      <c r="R85" s="177"/>
      <c r="S85" s="177"/>
      <c r="T85" s="177"/>
      <c r="U85" s="177"/>
      <c r="V85" s="177"/>
      <c r="W85" s="177"/>
    </row>
    <row r="86" spans="2:32" ht="25" customHeight="1" x14ac:dyDescent="0.55000000000000004">
      <c r="B86" s="61"/>
      <c r="C86" s="61"/>
      <c r="D86" s="61"/>
      <c r="E86" s="61"/>
      <c r="F86" s="130"/>
      <c r="G86" s="130"/>
      <c r="H86" s="130"/>
      <c r="I86" s="130"/>
      <c r="J86" s="130"/>
      <c r="K86" s="130"/>
      <c r="L86" s="130"/>
      <c r="M86" s="130"/>
      <c r="N86" s="130"/>
      <c r="O86" s="130"/>
      <c r="P86" s="130"/>
      <c r="Q86" s="130"/>
      <c r="R86" s="130"/>
      <c r="S86" s="130"/>
      <c r="T86" s="130"/>
      <c r="U86" s="130"/>
      <c r="V86" s="130"/>
      <c r="W86" s="130"/>
    </row>
    <row r="87" spans="2:32" ht="25" customHeight="1" thickBot="1" x14ac:dyDescent="0.3">
      <c r="B87" s="198" t="s">
        <v>454</v>
      </c>
      <c r="C87" s="198"/>
      <c r="D87" s="198"/>
      <c r="E87" s="198"/>
      <c r="F87" s="198"/>
      <c r="G87" s="198"/>
      <c r="H87" s="198"/>
      <c r="I87" s="198"/>
      <c r="J87" s="198"/>
      <c r="K87" s="198"/>
      <c r="L87" s="198"/>
      <c r="M87" s="198"/>
      <c r="N87" s="198"/>
      <c r="O87" s="198"/>
      <c r="P87" s="198"/>
      <c r="Q87" s="198"/>
      <c r="R87" s="198"/>
      <c r="S87" s="198"/>
      <c r="T87" s="198"/>
      <c r="U87" s="198"/>
      <c r="V87" s="198"/>
      <c r="W87" s="198"/>
    </row>
    <row r="88" spans="2:32" ht="25" customHeight="1" thickTop="1" x14ac:dyDescent="0.55000000000000004">
      <c r="B88" s="188" t="s">
        <v>416</v>
      </c>
      <c r="C88" s="189"/>
      <c r="D88" s="189"/>
      <c r="E88" s="189"/>
      <c r="F88" s="174" t="s">
        <v>417</v>
      </c>
      <c r="G88" s="174"/>
      <c r="H88" s="174"/>
      <c r="I88" s="228"/>
      <c r="J88" s="228"/>
      <c r="K88" s="228"/>
      <c r="L88" s="228"/>
      <c r="M88" s="228"/>
      <c r="N88" s="184" t="s">
        <v>423</v>
      </c>
      <c r="O88" s="185"/>
      <c r="P88" s="185"/>
      <c r="Q88" s="185"/>
      <c r="R88" s="186"/>
      <c r="S88" s="186"/>
      <c r="T88" s="186"/>
      <c r="U88" s="186"/>
      <c r="V88" s="186"/>
      <c r="W88" s="187"/>
      <c r="AC88" s="88">
        <f>COUNTA(I88)</f>
        <v>0</v>
      </c>
      <c r="AD88" s="88">
        <f>COUNTA(R88)</f>
        <v>0</v>
      </c>
    </row>
    <row r="89" spans="2:32" ht="25" customHeight="1" x14ac:dyDescent="0.55000000000000004">
      <c r="B89" s="159"/>
      <c r="C89" s="160"/>
      <c r="D89" s="160"/>
      <c r="E89" s="160"/>
      <c r="F89" s="199" t="s">
        <v>418</v>
      </c>
      <c r="G89" s="199"/>
      <c r="H89" s="199"/>
      <c r="I89" s="229"/>
      <c r="J89" s="229"/>
      <c r="K89" s="229"/>
      <c r="L89" s="229"/>
      <c r="M89" s="229"/>
      <c r="N89" s="155" t="s">
        <v>427</v>
      </c>
      <c r="O89" s="156"/>
      <c r="P89" s="156"/>
      <c r="Q89" s="156"/>
      <c r="R89" s="153"/>
      <c r="S89" s="153"/>
      <c r="T89" s="153"/>
      <c r="U89" s="153"/>
      <c r="V89" s="153"/>
      <c r="W89" s="154"/>
      <c r="AC89" s="88">
        <f>COUNTA(I89)</f>
        <v>0</v>
      </c>
      <c r="AD89" s="88">
        <f>COUNTA(R89)</f>
        <v>0</v>
      </c>
    </row>
    <row r="90" spans="2:32" ht="25" customHeight="1" thickBot="1" x14ac:dyDescent="0.6">
      <c r="B90" s="161"/>
      <c r="C90" s="162"/>
      <c r="D90" s="162"/>
      <c r="E90" s="162"/>
      <c r="F90" s="190" t="s">
        <v>425</v>
      </c>
      <c r="G90" s="190"/>
      <c r="H90" s="190"/>
      <c r="I90" s="190"/>
      <c r="J90" s="190"/>
      <c r="K90" s="190"/>
      <c r="L90" s="190"/>
      <c r="M90" s="190"/>
      <c r="N90" s="190"/>
      <c r="O90" s="190"/>
      <c r="P90" s="190"/>
      <c r="Q90" s="190"/>
      <c r="R90" s="190"/>
      <c r="S90" s="190"/>
      <c r="T90" s="190"/>
      <c r="U90" s="190"/>
      <c r="V90" s="190"/>
      <c r="W90" s="191"/>
    </row>
    <row r="91" spans="2:32" ht="25" customHeight="1" x14ac:dyDescent="0.55000000000000004">
      <c r="B91" s="157" t="s">
        <v>429</v>
      </c>
      <c r="C91" s="158"/>
      <c r="D91" s="158"/>
      <c r="E91" s="158"/>
      <c r="F91" s="230" t="s">
        <v>430</v>
      </c>
      <c r="G91" s="230"/>
      <c r="H91" s="230"/>
      <c r="I91" s="231"/>
      <c r="J91" s="231"/>
      <c r="K91" s="231"/>
      <c r="L91" s="231"/>
      <c r="M91" s="231"/>
      <c r="N91" s="231"/>
      <c r="O91" s="231"/>
      <c r="P91" s="231"/>
      <c r="Q91" s="231"/>
      <c r="R91" s="231"/>
      <c r="S91" s="231"/>
      <c r="T91" s="231"/>
      <c r="U91" s="231"/>
      <c r="V91" s="231"/>
      <c r="W91" s="232"/>
      <c r="AC91" s="88">
        <f>COUNTA(I91)</f>
        <v>0</v>
      </c>
    </row>
    <row r="92" spans="2:32" ht="40" customHeight="1" x14ac:dyDescent="0.55000000000000004">
      <c r="B92" s="159"/>
      <c r="C92" s="160"/>
      <c r="D92" s="160"/>
      <c r="E92" s="160"/>
      <c r="F92" s="235" t="s">
        <v>432</v>
      </c>
      <c r="G92" s="235"/>
      <c r="H92" s="235"/>
      <c r="I92" s="236"/>
      <c r="J92" s="236"/>
      <c r="K92" s="236"/>
      <c r="L92" s="236"/>
      <c r="M92" s="236"/>
      <c r="N92" s="236"/>
      <c r="O92" s="236"/>
      <c r="P92" s="236"/>
      <c r="Q92" s="236"/>
      <c r="R92" s="236"/>
      <c r="S92" s="236"/>
      <c r="T92" s="236"/>
      <c r="U92" s="236"/>
      <c r="V92" s="236"/>
      <c r="W92" s="237"/>
      <c r="AC92" s="88">
        <f>COUNTA(I92)</f>
        <v>0</v>
      </c>
    </row>
    <row r="93" spans="2:32" ht="25" customHeight="1" thickBot="1" x14ac:dyDescent="0.6">
      <c r="B93" s="161"/>
      <c r="C93" s="162"/>
      <c r="D93" s="162"/>
      <c r="E93" s="162"/>
      <c r="F93" s="233" t="s">
        <v>434</v>
      </c>
      <c r="G93" s="233"/>
      <c r="H93" s="233"/>
      <c r="I93" s="233"/>
      <c r="J93" s="233"/>
      <c r="K93" s="233"/>
      <c r="L93" s="233"/>
      <c r="M93" s="233"/>
      <c r="N93" s="233"/>
      <c r="O93" s="233"/>
      <c r="P93" s="233"/>
      <c r="Q93" s="233"/>
      <c r="R93" s="233"/>
      <c r="S93" s="233"/>
      <c r="T93" s="233"/>
      <c r="U93" s="233"/>
      <c r="V93" s="233"/>
      <c r="W93" s="234"/>
    </row>
    <row r="94" spans="2:32" ht="25" customHeight="1" x14ac:dyDescent="0.55000000000000004">
      <c r="B94" s="200" t="s">
        <v>440</v>
      </c>
      <c r="C94" s="158"/>
      <c r="D94" s="158"/>
      <c r="E94" s="158"/>
      <c r="F94" s="173" t="s">
        <v>419</v>
      </c>
      <c r="G94" s="173"/>
      <c r="H94" s="173"/>
      <c r="I94" s="151"/>
      <c r="J94" s="151"/>
      <c r="K94" s="151"/>
      <c r="L94" s="151"/>
      <c r="M94" s="151"/>
      <c r="N94" s="172" t="s">
        <v>420</v>
      </c>
      <c r="O94" s="173"/>
      <c r="P94" s="173"/>
      <c r="Q94" s="151"/>
      <c r="R94" s="151"/>
      <c r="S94" s="151"/>
      <c r="T94" s="151"/>
      <c r="U94" s="151"/>
      <c r="V94" s="151"/>
      <c r="W94" s="152"/>
      <c r="AC94" s="88">
        <f>COUNTA(I94)</f>
        <v>0</v>
      </c>
      <c r="AD94" s="88">
        <f>COUNTA(Q94)</f>
        <v>0</v>
      </c>
    </row>
    <row r="95" spans="2:32" ht="25" customHeight="1" thickBot="1" x14ac:dyDescent="0.6">
      <c r="B95" s="159"/>
      <c r="C95" s="160"/>
      <c r="D95" s="160"/>
      <c r="E95" s="160"/>
      <c r="F95" s="199" t="s">
        <v>421</v>
      </c>
      <c r="G95" s="199"/>
      <c r="H95" s="199"/>
      <c r="I95" s="153"/>
      <c r="J95" s="153"/>
      <c r="K95" s="153"/>
      <c r="L95" s="153"/>
      <c r="M95" s="153"/>
      <c r="N95" s="153"/>
      <c r="O95" s="153"/>
      <c r="P95" s="153"/>
      <c r="Q95" s="153"/>
      <c r="R95" s="153"/>
      <c r="S95" s="153"/>
      <c r="T95" s="153"/>
      <c r="U95" s="153"/>
      <c r="V95" s="153"/>
      <c r="W95" s="154"/>
      <c r="AC95" s="88">
        <f>COUNTA(I95)</f>
        <v>0</v>
      </c>
    </row>
    <row r="96" spans="2:32" ht="25" customHeight="1" thickTop="1" thickBot="1" x14ac:dyDescent="0.3">
      <c r="B96" s="197" t="s">
        <v>443</v>
      </c>
      <c r="C96" s="197"/>
      <c r="D96" s="197"/>
      <c r="E96" s="197"/>
      <c r="F96" s="197"/>
      <c r="G96" s="197"/>
      <c r="H96" s="197"/>
      <c r="I96" s="197"/>
      <c r="J96" s="197"/>
      <c r="K96" s="197"/>
      <c r="L96" s="197"/>
      <c r="M96" s="197"/>
      <c r="N96" s="197"/>
      <c r="O96" s="197"/>
      <c r="P96" s="197"/>
      <c r="Q96" s="197"/>
      <c r="R96" s="197"/>
      <c r="S96" s="197"/>
      <c r="T96" s="197"/>
      <c r="U96" s="197"/>
      <c r="V96" s="197"/>
      <c r="W96" s="197"/>
    </row>
    <row r="97" spans="2:50" ht="30" customHeight="1" thickTop="1" x14ac:dyDescent="0.55000000000000004">
      <c r="B97" s="178" t="s">
        <v>453</v>
      </c>
      <c r="C97" s="179"/>
      <c r="D97" s="179"/>
      <c r="E97" s="179"/>
      <c r="F97" s="163" t="s">
        <v>412</v>
      </c>
      <c r="G97" s="163"/>
      <c r="H97" s="163"/>
      <c r="I97" s="165"/>
      <c r="J97" s="165"/>
      <c r="K97" s="164" t="s">
        <v>415</v>
      </c>
      <c r="L97" s="163"/>
      <c r="M97" s="163"/>
      <c r="N97" s="165"/>
      <c r="O97" s="165"/>
      <c r="P97" s="164" t="s">
        <v>452</v>
      </c>
      <c r="Q97" s="163"/>
      <c r="R97" s="163"/>
      <c r="S97" s="165"/>
      <c r="T97" s="165"/>
      <c r="U97" s="139"/>
      <c r="V97" s="140"/>
      <c r="W97" s="141"/>
      <c r="AC97" s="88">
        <f>COUNTA(I97)</f>
        <v>0</v>
      </c>
      <c r="AD97" s="88">
        <f>COUNTA(N97)</f>
        <v>0</v>
      </c>
      <c r="AE97" s="88">
        <f>COUNTA(S97)</f>
        <v>0</v>
      </c>
      <c r="AF97" s="88">
        <f>SUM(AC97:AE97)</f>
        <v>0</v>
      </c>
    </row>
    <row r="98" spans="2:50" ht="30" customHeight="1" thickBot="1" x14ac:dyDescent="0.6">
      <c r="B98" s="180"/>
      <c r="C98" s="181"/>
      <c r="D98" s="181"/>
      <c r="E98" s="181"/>
      <c r="F98" s="182" t="s">
        <v>422</v>
      </c>
      <c r="G98" s="182"/>
      <c r="H98" s="182"/>
      <c r="I98" s="182"/>
      <c r="J98" s="182"/>
      <c r="K98" s="182"/>
      <c r="L98" s="182"/>
      <c r="M98" s="182"/>
      <c r="N98" s="182"/>
      <c r="O98" s="182"/>
      <c r="P98" s="182"/>
      <c r="Q98" s="182"/>
      <c r="R98" s="182"/>
      <c r="S98" s="182"/>
      <c r="T98" s="182"/>
      <c r="U98" s="182"/>
      <c r="V98" s="182"/>
      <c r="W98" s="183"/>
    </row>
    <row r="99" spans="2:50" ht="18" customHeight="1" thickTop="1" x14ac:dyDescent="0.2">
      <c r="B99" s="8"/>
      <c r="T99" s="210"/>
      <c r="U99" s="210"/>
      <c r="V99" s="210"/>
      <c r="W99" s="210"/>
    </row>
    <row r="100" spans="2:50" ht="18" customHeight="1" x14ac:dyDescent="0.2">
      <c r="B100" s="8"/>
      <c r="T100" s="25"/>
      <c r="U100" s="81" t="s">
        <v>460</v>
      </c>
      <c r="V100" s="79" t="s">
        <v>323</v>
      </c>
      <c r="W100" s="81" t="s">
        <v>461</v>
      </c>
    </row>
    <row r="101" spans="2:50" x14ac:dyDescent="0.55000000000000004">
      <c r="G101" s="17"/>
      <c r="H101" s="17"/>
      <c r="I101" s="11"/>
      <c r="K101" s="24" t="s">
        <v>49</v>
      </c>
      <c r="L101" s="24"/>
      <c r="M101" s="24"/>
      <c r="N101" s="24" t="s">
        <v>50</v>
      </c>
      <c r="O101" s="24"/>
      <c r="P101" s="24"/>
      <c r="Q101" s="24"/>
      <c r="R101" s="24" t="s">
        <v>122</v>
      </c>
      <c r="S101" s="24"/>
      <c r="T101" s="24"/>
      <c r="U101" s="24"/>
      <c r="V101" s="24" t="s">
        <v>51</v>
      </c>
      <c r="W101" s="24"/>
      <c r="X101" s="24"/>
      <c r="Y101" s="24" t="s">
        <v>52</v>
      </c>
      <c r="Z101" s="24"/>
      <c r="AE101" s="88" t="s">
        <v>53</v>
      </c>
      <c r="AI101" s="88" t="s">
        <v>54</v>
      </c>
      <c r="AT101" s="18" t="s">
        <v>55</v>
      </c>
      <c r="AU101" s="18"/>
      <c r="AV101" s="18"/>
      <c r="AW101" s="18"/>
      <c r="AX101" s="18"/>
    </row>
    <row r="102" spans="2:50" x14ac:dyDescent="0.55000000000000004">
      <c r="G102" s="17" t="s">
        <v>5</v>
      </c>
      <c r="H102" s="17" t="s">
        <v>48</v>
      </c>
      <c r="I102" s="131" t="s">
        <v>344</v>
      </c>
      <c r="J102" s="98"/>
      <c r="K102" s="24" t="s">
        <v>176</v>
      </c>
      <c r="L102" s="24"/>
      <c r="M102" s="24"/>
      <c r="N102" s="24" t="s">
        <v>176</v>
      </c>
      <c r="O102" s="24"/>
      <c r="P102" s="24"/>
      <c r="Q102" s="24"/>
      <c r="R102" s="24" t="s">
        <v>176</v>
      </c>
      <c r="S102" s="24"/>
      <c r="T102" s="24"/>
      <c r="U102" s="24"/>
      <c r="V102" s="24" t="s">
        <v>176</v>
      </c>
      <c r="W102" s="24"/>
      <c r="X102" s="24"/>
      <c r="Y102" s="24" t="s">
        <v>176</v>
      </c>
      <c r="Z102" s="24"/>
      <c r="AE102" s="88" t="s">
        <v>176</v>
      </c>
      <c r="AI102" s="88" t="s">
        <v>176</v>
      </c>
      <c r="AT102" s="24" t="s">
        <v>176</v>
      </c>
      <c r="AU102" s="18"/>
      <c r="AV102" s="18"/>
      <c r="AW102" s="18"/>
      <c r="AX102" s="18"/>
    </row>
    <row r="103" spans="2:50" x14ac:dyDescent="0.55000000000000004">
      <c r="G103" s="17" t="s">
        <v>41</v>
      </c>
      <c r="H103" s="18"/>
      <c r="I103" s="131" t="s">
        <v>355</v>
      </c>
      <c r="J103" s="98"/>
      <c r="K103" s="24" t="s">
        <v>91</v>
      </c>
      <c r="L103" s="24"/>
      <c r="M103" s="24"/>
      <c r="N103" s="24" t="s">
        <v>97</v>
      </c>
      <c r="O103" s="24"/>
      <c r="P103" s="24"/>
      <c r="Q103" s="24"/>
      <c r="R103" s="24" t="s">
        <v>109</v>
      </c>
      <c r="S103" s="24"/>
      <c r="T103" s="24"/>
      <c r="U103" s="24"/>
      <c r="V103" s="24" t="s">
        <v>123</v>
      </c>
      <c r="W103" s="24"/>
      <c r="X103" s="24"/>
      <c r="Y103" s="24" t="s">
        <v>131</v>
      </c>
      <c r="Z103" s="24"/>
      <c r="AE103" s="88" t="s">
        <v>140</v>
      </c>
      <c r="AI103" s="88" t="s">
        <v>148</v>
      </c>
      <c r="AT103" s="24" t="s">
        <v>172</v>
      </c>
      <c r="AU103" s="18"/>
      <c r="AV103" s="18"/>
      <c r="AW103" s="18"/>
      <c r="AX103" s="18"/>
    </row>
    <row r="104" spans="2:50" x14ac:dyDescent="0.55000000000000004">
      <c r="G104" s="17" t="s">
        <v>42</v>
      </c>
      <c r="H104" s="18"/>
      <c r="I104" s="131" t="s">
        <v>356</v>
      </c>
      <c r="K104" s="24" t="s">
        <v>56</v>
      </c>
      <c r="L104" s="24"/>
      <c r="M104" s="24"/>
      <c r="N104" s="24" t="s">
        <v>99</v>
      </c>
      <c r="O104" s="24"/>
      <c r="P104" s="24"/>
      <c r="Q104" s="24"/>
      <c r="R104" s="24" t="s">
        <v>110</v>
      </c>
      <c r="S104" s="24"/>
      <c r="T104" s="24"/>
      <c r="U104" s="24"/>
      <c r="V104" s="24" t="s">
        <v>124</v>
      </c>
      <c r="W104" s="24"/>
      <c r="X104" s="24"/>
      <c r="Y104" s="24" t="s">
        <v>132</v>
      </c>
      <c r="Z104" s="24"/>
      <c r="AE104" s="88" t="s">
        <v>141</v>
      </c>
      <c r="AI104" s="88" t="s">
        <v>149</v>
      </c>
      <c r="AT104" s="24" t="s">
        <v>173</v>
      </c>
      <c r="AU104" s="18"/>
      <c r="AV104" s="18"/>
      <c r="AW104" s="18"/>
      <c r="AX104" s="18"/>
    </row>
    <row r="105" spans="2:50" x14ac:dyDescent="0.55000000000000004">
      <c r="G105" s="17" t="s">
        <v>43</v>
      </c>
      <c r="H105" s="18"/>
      <c r="I105" s="11"/>
      <c r="K105" s="24" t="s">
        <v>57</v>
      </c>
      <c r="L105" s="24"/>
      <c r="M105" s="24"/>
      <c r="N105" s="24" t="s">
        <v>98</v>
      </c>
      <c r="O105" s="24"/>
      <c r="P105" s="24"/>
      <c r="Q105" s="24"/>
      <c r="R105" s="24" t="s">
        <v>111</v>
      </c>
      <c r="S105" s="24"/>
      <c r="T105" s="24"/>
      <c r="U105" s="24"/>
      <c r="V105" s="24" t="s">
        <v>125</v>
      </c>
      <c r="W105" s="24"/>
      <c r="X105" s="24"/>
      <c r="Y105" s="24" t="s">
        <v>133</v>
      </c>
      <c r="Z105" s="24"/>
      <c r="AE105" s="88" t="s">
        <v>142</v>
      </c>
      <c r="AI105" s="88" t="s">
        <v>150</v>
      </c>
      <c r="AT105" s="24" t="s">
        <v>174</v>
      </c>
      <c r="AU105" s="18"/>
      <c r="AV105" s="18"/>
      <c r="AW105" s="18"/>
      <c r="AX105" s="18"/>
    </row>
    <row r="106" spans="2:50" x14ac:dyDescent="0.55000000000000004">
      <c r="G106" s="17" t="s">
        <v>13</v>
      </c>
      <c r="H106" s="18"/>
      <c r="I106" s="11"/>
      <c r="K106" s="24" t="s">
        <v>58</v>
      </c>
      <c r="L106" s="24"/>
      <c r="M106" s="24"/>
      <c r="N106" s="24" t="s">
        <v>100</v>
      </c>
      <c r="O106" s="24"/>
      <c r="P106" s="24"/>
      <c r="Q106" s="24"/>
      <c r="R106" s="24" t="s">
        <v>112</v>
      </c>
      <c r="S106" s="24"/>
      <c r="T106" s="24"/>
      <c r="U106" s="24"/>
      <c r="V106" s="24" t="s">
        <v>126</v>
      </c>
      <c r="W106" s="24"/>
      <c r="X106" s="24"/>
      <c r="Y106" s="24" t="s">
        <v>134</v>
      </c>
      <c r="Z106" s="24"/>
      <c r="AE106" s="88" t="s">
        <v>143</v>
      </c>
      <c r="AI106" s="88" t="s">
        <v>151</v>
      </c>
      <c r="AT106" s="24" t="s">
        <v>175</v>
      </c>
      <c r="AU106" s="18"/>
      <c r="AV106" s="18"/>
      <c r="AW106" s="18"/>
      <c r="AX106" s="18"/>
    </row>
    <row r="107" spans="2:50" x14ac:dyDescent="0.55000000000000004">
      <c r="G107" s="17" t="s">
        <v>44</v>
      </c>
      <c r="H107" s="18"/>
      <c r="I107" s="11"/>
      <c r="K107" s="24" t="s">
        <v>59</v>
      </c>
      <c r="L107" s="24"/>
      <c r="M107" s="24"/>
      <c r="N107" s="24" t="s">
        <v>101</v>
      </c>
      <c r="O107" s="24"/>
      <c r="P107" s="24"/>
      <c r="Q107" s="24"/>
      <c r="R107" s="24" t="s">
        <v>113</v>
      </c>
      <c r="S107" s="24"/>
      <c r="T107" s="24"/>
      <c r="U107" s="24"/>
      <c r="V107" s="24" t="s">
        <v>127</v>
      </c>
      <c r="W107" s="24"/>
      <c r="X107" s="24"/>
      <c r="Y107" s="24" t="s">
        <v>135</v>
      </c>
      <c r="Z107" s="24"/>
      <c r="AE107" s="88" t="s">
        <v>144</v>
      </c>
      <c r="AI107" s="88" t="s">
        <v>152</v>
      </c>
      <c r="AT107" s="18"/>
      <c r="AU107" s="18"/>
      <c r="AV107" s="18"/>
      <c r="AW107" s="18"/>
      <c r="AX107" s="18"/>
    </row>
    <row r="108" spans="2:50" x14ac:dyDescent="0.55000000000000004">
      <c r="G108" s="17" t="s">
        <v>45</v>
      </c>
      <c r="H108" s="18"/>
      <c r="I108" s="11"/>
      <c r="K108" s="24" t="s">
        <v>60</v>
      </c>
      <c r="L108" s="24"/>
      <c r="M108" s="24"/>
      <c r="N108" s="24" t="s">
        <v>102</v>
      </c>
      <c r="O108" s="24"/>
      <c r="P108" s="24"/>
      <c r="Q108" s="24"/>
      <c r="R108" s="24" t="s">
        <v>114</v>
      </c>
      <c r="S108" s="24"/>
      <c r="T108" s="24"/>
      <c r="U108" s="24"/>
      <c r="V108" s="24" t="s">
        <v>128</v>
      </c>
      <c r="W108" s="24"/>
      <c r="X108" s="24"/>
      <c r="Y108" s="24" t="s">
        <v>136</v>
      </c>
      <c r="Z108" s="24"/>
      <c r="AE108" s="88" t="s">
        <v>145</v>
      </c>
      <c r="AI108" s="88" t="s">
        <v>153</v>
      </c>
      <c r="AT108" s="18"/>
      <c r="AU108" s="18"/>
      <c r="AV108" s="18"/>
      <c r="AW108" s="18"/>
      <c r="AX108" s="18"/>
    </row>
    <row r="109" spans="2:50" x14ac:dyDescent="0.55000000000000004">
      <c r="I109" s="131" t="s">
        <v>394</v>
      </c>
      <c r="K109" s="24" t="s">
        <v>61</v>
      </c>
      <c r="L109" s="24"/>
      <c r="M109" s="24"/>
      <c r="N109" s="24" t="s">
        <v>103</v>
      </c>
      <c r="O109" s="24"/>
      <c r="P109" s="24"/>
      <c r="Q109" s="24"/>
      <c r="R109" s="24" t="s">
        <v>115</v>
      </c>
      <c r="S109" s="24"/>
      <c r="T109" s="24"/>
      <c r="U109" s="24"/>
      <c r="V109" s="24" t="s">
        <v>129</v>
      </c>
      <c r="W109" s="24"/>
      <c r="X109" s="24"/>
      <c r="Y109" s="24" t="s">
        <v>137</v>
      </c>
      <c r="Z109" s="24"/>
      <c r="AE109" s="88" t="s">
        <v>146</v>
      </c>
      <c r="AI109" s="88" t="s">
        <v>154</v>
      </c>
      <c r="AT109" s="18"/>
      <c r="AU109" s="18"/>
      <c r="AV109" s="18"/>
      <c r="AW109" s="18"/>
      <c r="AX109" s="18"/>
    </row>
    <row r="110" spans="2:50" x14ac:dyDescent="0.55000000000000004">
      <c r="I110" s="131" t="s">
        <v>393</v>
      </c>
      <c r="K110" s="24" t="s">
        <v>62</v>
      </c>
      <c r="L110" s="24"/>
      <c r="M110" s="24"/>
      <c r="N110" s="24" t="s">
        <v>104</v>
      </c>
      <c r="O110" s="24"/>
      <c r="P110" s="24"/>
      <c r="Q110" s="24"/>
      <c r="R110" s="24" t="s">
        <v>116</v>
      </c>
      <c r="S110" s="24"/>
      <c r="T110" s="24"/>
      <c r="U110" s="24"/>
      <c r="V110" s="24" t="s">
        <v>130</v>
      </c>
      <c r="W110" s="24"/>
      <c r="X110" s="24"/>
      <c r="Y110" s="24" t="s">
        <v>138</v>
      </c>
      <c r="Z110" s="24"/>
      <c r="AE110" s="88" t="s">
        <v>147</v>
      </c>
      <c r="AI110" s="88" t="s">
        <v>155</v>
      </c>
      <c r="AT110" s="18"/>
      <c r="AU110" s="18"/>
      <c r="AV110" s="18"/>
      <c r="AW110" s="18"/>
      <c r="AX110" s="18"/>
    </row>
    <row r="111" spans="2:50" x14ac:dyDescent="0.55000000000000004">
      <c r="I111" s="131" t="s">
        <v>164</v>
      </c>
      <c r="K111" s="24" t="s">
        <v>63</v>
      </c>
      <c r="L111" s="24"/>
      <c r="M111" s="24"/>
      <c r="N111" s="24" t="s">
        <v>105</v>
      </c>
      <c r="O111" s="24"/>
      <c r="P111" s="24"/>
      <c r="Q111" s="24"/>
      <c r="R111" s="24" t="s">
        <v>117</v>
      </c>
      <c r="S111" s="24"/>
      <c r="T111" s="24"/>
      <c r="U111" s="24"/>
      <c r="V111" s="24"/>
      <c r="W111" s="24"/>
      <c r="X111" s="24"/>
      <c r="Y111" s="24" t="s">
        <v>139</v>
      </c>
      <c r="Z111" s="24"/>
      <c r="AI111" s="88" t="s">
        <v>156</v>
      </c>
      <c r="AT111" s="18"/>
      <c r="AU111" s="18"/>
      <c r="AV111" s="18"/>
      <c r="AW111" s="18"/>
      <c r="AX111" s="18"/>
    </row>
    <row r="112" spans="2:50" x14ac:dyDescent="0.55000000000000004">
      <c r="I112" s="131"/>
      <c r="K112" s="24" t="s">
        <v>64</v>
      </c>
      <c r="L112" s="24"/>
      <c r="M112" s="24"/>
      <c r="N112" s="24" t="s">
        <v>106</v>
      </c>
      <c r="O112" s="24"/>
      <c r="P112" s="24"/>
      <c r="Q112" s="24"/>
      <c r="R112" s="24" t="s">
        <v>118</v>
      </c>
      <c r="S112" s="24"/>
      <c r="T112" s="24"/>
      <c r="U112" s="24"/>
      <c r="V112" s="24"/>
      <c r="W112" s="24"/>
      <c r="X112" s="24"/>
      <c r="Y112" s="24"/>
      <c r="Z112" s="24"/>
      <c r="AI112" s="88" t="s">
        <v>157</v>
      </c>
      <c r="AT112" s="18"/>
      <c r="AU112" s="18"/>
      <c r="AV112" s="18"/>
      <c r="AW112" s="18"/>
      <c r="AX112" s="18"/>
    </row>
    <row r="113" spans="9:50" x14ac:dyDescent="0.55000000000000004">
      <c r="I113" s="131"/>
      <c r="K113" s="24" t="s">
        <v>65</v>
      </c>
      <c r="L113" s="24"/>
      <c r="M113" s="24"/>
      <c r="N113" s="24" t="s">
        <v>107</v>
      </c>
      <c r="O113" s="24"/>
      <c r="P113" s="24"/>
      <c r="Q113" s="24"/>
      <c r="R113" s="24" t="s">
        <v>119</v>
      </c>
      <c r="S113" s="24"/>
      <c r="T113" s="24"/>
      <c r="U113" s="24"/>
      <c r="V113" s="24"/>
      <c r="W113" s="24"/>
      <c r="X113" s="24"/>
      <c r="Y113" s="24"/>
      <c r="Z113" s="24"/>
      <c r="AI113" s="88" t="s">
        <v>158</v>
      </c>
      <c r="AT113" s="18"/>
      <c r="AU113" s="18"/>
      <c r="AV113" s="18"/>
      <c r="AW113" s="18"/>
      <c r="AX113" s="18"/>
    </row>
    <row r="114" spans="9:50" x14ac:dyDescent="0.55000000000000004">
      <c r="I114" s="131" t="s">
        <v>413</v>
      </c>
      <c r="K114" s="24" t="s">
        <v>92</v>
      </c>
      <c r="L114" s="24"/>
      <c r="M114" s="24"/>
      <c r="N114" s="24" t="s">
        <v>108</v>
      </c>
      <c r="O114" s="24"/>
      <c r="P114" s="24"/>
      <c r="Q114" s="24"/>
      <c r="R114" s="24" t="s">
        <v>120</v>
      </c>
      <c r="S114" s="24"/>
      <c r="T114" s="24"/>
      <c r="U114" s="24"/>
      <c r="V114" s="24"/>
      <c r="W114" s="24"/>
      <c r="X114" s="24"/>
      <c r="Y114" s="24"/>
      <c r="Z114" s="24"/>
      <c r="AI114" s="88" t="s">
        <v>159</v>
      </c>
      <c r="AT114" s="18"/>
      <c r="AU114" s="18"/>
      <c r="AV114" s="18"/>
      <c r="AW114" s="18"/>
      <c r="AX114" s="18"/>
    </row>
    <row r="115" spans="9:50" x14ac:dyDescent="0.55000000000000004">
      <c r="I115" s="131" t="s">
        <v>414</v>
      </c>
      <c r="K115" s="24" t="s">
        <v>66</v>
      </c>
      <c r="L115" s="24"/>
      <c r="M115" s="24"/>
      <c r="N115" s="24"/>
      <c r="O115" s="24"/>
      <c r="P115" s="24"/>
      <c r="Q115" s="24"/>
      <c r="R115" s="24" t="s">
        <v>121</v>
      </c>
      <c r="S115" s="24"/>
      <c r="T115" s="24"/>
      <c r="U115" s="24"/>
      <c r="V115" s="24"/>
      <c r="W115" s="24"/>
      <c r="X115" s="24"/>
      <c r="Y115" s="24"/>
      <c r="Z115" s="24"/>
      <c r="AI115" s="88" t="s">
        <v>160</v>
      </c>
      <c r="AT115" s="18"/>
      <c r="AU115" s="18"/>
      <c r="AV115" s="18"/>
      <c r="AW115" s="18"/>
      <c r="AX115" s="18"/>
    </row>
    <row r="116" spans="9:50" x14ac:dyDescent="0.55000000000000004">
      <c r="I116" s="131"/>
      <c r="K116" s="24" t="s">
        <v>67</v>
      </c>
      <c r="L116" s="24"/>
      <c r="M116" s="24"/>
      <c r="N116" s="24"/>
      <c r="O116" s="24"/>
      <c r="P116" s="24"/>
      <c r="Q116" s="24"/>
      <c r="R116" s="24"/>
      <c r="S116" s="24"/>
      <c r="T116" s="24"/>
      <c r="U116" s="24"/>
      <c r="V116" s="24"/>
      <c r="W116" s="24"/>
      <c r="X116" s="24"/>
      <c r="Y116" s="24"/>
      <c r="Z116" s="24"/>
      <c r="AI116" s="88" t="s">
        <v>161</v>
      </c>
      <c r="AT116" s="18"/>
      <c r="AU116" s="18"/>
      <c r="AV116" s="18"/>
      <c r="AW116" s="18"/>
      <c r="AX116" s="18"/>
    </row>
    <row r="117" spans="9:50" x14ac:dyDescent="0.55000000000000004">
      <c r="I117" s="131"/>
      <c r="K117" s="24" t="s">
        <v>68</v>
      </c>
      <c r="L117" s="24"/>
      <c r="M117" s="24"/>
      <c r="N117" s="24"/>
      <c r="O117" s="24"/>
      <c r="P117" s="24"/>
      <c r="Q117" s="24"/>
      <c r="R117" s="24"/>
      <c r="S117" s="24"/>
      <c r="T117" s="24"/>
      <c r="U117" s="24"/>
      <c r="V117" s="24"/>
      <c r="W117" s="24"/>
      <c r="X117" s="24"/>
      <c r="Y117" s="24"/>
      <c r="Z117" s="24"/>
      <c r="AI117" s="88" t="s">
        <v>163</v>
      </c>
      <c r="AT117" s="18"/>
      <c r="AU117" s="18"/>
      <c r="AV117" s="18"/>
      <c r="AW117" s="18"/>
      <c r="AX117" s="18"/>
    </row>
    <row r="118" spans="9:50" x14ac:dyDescent="0.55000000000000004">
      <c r="I118" s="131" t="s">
        <v>445</v>
      </c>
      <c r="K118" s="24" t="s">
        <v>69</v>
      </c>
      <c r="L118" s="24"/>
      <c r="M118" s="24"/>
      <c r="N118" s="24"/>
      <c r="O118" s="24"/>
      <c r="P118" s="24"/>
      <c r="Q118" s="24"/>
      <c r="R118" s="24"/>
      <c r="S118" s="24"/>
      <c r="T118" s="24"/>
      <c r="U118" s="24"/>
      <c r="V118" s="24"/>
      <c r="W118" s="24"/>
      <c r="X118" s="24"/>
      <c r="Y118" s="24"/>
      <c r="Z118" s="24"/>
      <c r="AI118" s="88" t="s">
        <v>162</v>
      </c>
      <c r="AT118" s="18"/>
      <c r="AU118" s="18"/>
      <c r="AV118" s="18"/>
      <c r="AW118" s="18"/>
      <c r="AX118" s="18"/>
    </row>
    <row r="119" spans="9:50" x14ac:dyDescent="0.55000000000000004">
      <c r="I119" s="131" t="s">
        <v>446</v>
      </c>
      <c r="K119" s="24" t="s">
        <v>70</v>
      </c>
      <c r="L119" s="24"/>
      <c r="M119" s="24"/>
      <c r="N119" s="24"/>
      <c r="O119" s="24"/>
      <c r="P119" s="24"/>
      <c r="Q119" s="24"/>
      <c r="R119" s="24"/>
      <c r="S119" s="24"/>
      <c r="T119" s="24"/>
      <c r="U119" s="24"/>
      <c r="V119" s="24"/>
      <c r="W119" s="24"/>
      <c r="X119" s="24"/>
      <c r="Y119" s="24"/>
      <c r="Z119" s="24"/>
      <c r="AI119" s="88" t="s">
        <v>164</v>
      </c>
      <c r="AT119" s="18"/>
      <c r="AU119" s="18"/>
      <c r="AV119" s="18"/>
      <c r="AW119" s="18"/>
      <c r="AX119" s="18"/>
    </row>
    <row r="120" spans="9:50" x14ac:dyDescent="0.55000000000000004">
      <c r="I120" s="131"/>
      <c r="K120" s="24" t="s">
        <v>71</v>
      </c>
      <c r="L120" s="24"/>
      <c r="M120" s="24"/>
      <c r="N120" s="24"/>
      <c r="O120" s="24"/>
      <c r="P120" s="24"/>
      <c r="Q120" s="24"/>
      <c r="R120" s="24"/>
      <c r="S120" s="24"/>
      <c r="T120" s="24"/>
      <c r="U120" s="24"/>
      <c r="V120" s="24"/>
      <c r="W120" s="24"/>
      <c r="X120" s="24"/>
      <c r="Y120" s="24"/>
      <c r="Z120" s="24"/>
      <c r="AI120" s="88" t="s">
        <v>165</v>
      </c>
      <c r="AT120" s="18"/>
      <c r="AU120" s="18"/>
      <c r="AV120" s="18"/>
      <c r="AW120" s="18"/>
      <c r="AX120" s="18"/>
    </row>
    <row r="121" spans="9:50" x14ac:dyDescent="0.55000000000000004">
      <c r="I121" s="131"/>
      <c r="K121" s="24" t="s">
        <v>93</v>
      </c>
      <c r="L121" s="24"/>
      <c r="M121" s="24"/>
      <c r="N121" s="24"/>
      <c r="O121" s="24"/>
      <c r="P121" s="24"/>
      <c r="Q121" s="24"/>
      <c r="R121" s="24"/>
      <c r="S121" s="24"/>
      <c r="T121" s="24"/>
      <c r="U121" s="24"/>
      <c r="V121" s="24"/>
      <c r="W121" s="24"/>
      <c r="X121" s="24"/>
      <c r="Y121" s="24"/>
      <c r="Z121" s="24"/>
      <c r="AI121" s="88" t="s">
        <v>166</v>
      </c>
      <c r="AT121" s="18"/>
      <c r="AU121" s="18"/>
      <c r="AV121" s="18"/>
      <c r="AW121" s="18"/>
      <c r="AX121" s="18"/>
    </row>
    <row r="122" spans="9:50" x14ac:dyDescent="0.55000000000000004">
      <c r="I122" s="131" t="s">
        <v>449</v>
      </c>
      <c r="K122" s="24" t="s">
        <v>72</v>
      </c>
      <c r="L122" s="24"/>
      <c r="M122" s="24"/>
      <c r="N122" s="24"/>
      <c r="O122" s="24"/>
      <c r="P122" s="24"/>
      <c r="Q122" s="24"/>
      <c r="R122" s="24"/>
      <c r="S122" s="24"/>
      <c r="T122" s="24"/>
      <c r="U122" s="24"/>
      <c r="V122" s="24"/>
      <c r="W122" s="24"/>
      <c r="X122" s="24"/>
      <c r="Y122" s="24"/>
      <c r="Z122" s="24"/>
      <c r="AI122" s="88" t="s">
        <v>167</v>
      </c>
      <c r="AT122" s="18"/>
      <c r="AU122" s="18"/>
      <c r="AV122" s="18"/>
      <c r="AW122" s="18"/>
      <c r="AX122" s="18"/>
    </row>
    <row r="123" spans="9:50" x14ac:dyDescent="0.55000000000000004">
      <c r="I123" s="131"/>
      <c r="K123" s="24" t="s">
        <v>73</v>
      </c>
      <c r="L123" s="24"/>
      <c r="M123" s="24"/>
      <c r="N123" s="24"/>
      <c r="O123" s="24"/>
      <c r="P123" s="24"/>
      <c r="Q123" s="24"/>
      <c r="R123" s="24"/>
      <c r="S123" s="24"/>
      <c r="T123" s="24"/>
      <c r="U123" s="24"/>
      <c r="V123" s="24"/>
      <c r="W123" s="24"/>
      <c r="X123" s="24"/>
      <c r="Y123" s="24"/>
      <c r="Z123" s="24"/>
      <c r="AI123" s="88" t="s">
        <v>168</v>
      </c>
      <c r="AT123" s="18"/>
      <c r="AU123" s="18"/>
      <c r="AV123" s="18"/>
      <c r="AW123" s="18"/>
      <c r="AX123" s="18"/>
    </row>
    <row r="124" spans="9:50" x14ac:dyDescent="0.55000000000000004">
      <c r="I124" s="131"/>
      <c r="K124" s="24" t="s">
        <v>74</v>
      </c>
      <c r="L124" s="24"/>
      <c r="M124" s="24"/>
      <c r="N124" s="24"/>
      <c r="O124" s="24"/>
      <c r="P124" s="24"/>
      <c r="Q124" s="24"/>
      <c r="R124" s="24"/>
      <c r="S124" s="24"/>
      <c r="T124" s="24"/>
      <c r="U124" s="24"/>
      <c r="V124" s="24"/>
      <c r="W124" s="24"/>
      <c r="X124" s="24"/>
      <c r="Y124" s="24"/>
      <c r="Z124" s="24"/>
      <c r="AI124" s="88" t="s">
        <v>169</v>
      </c>
      <c r="AT124" s="18"/>
      <c r="AU124" s="18"/>
      <c r="AV124" s="18"/>
      <c r="AW124" s="18"/>
      <c r="AX124" s="18"/>
    </row>
    <row r="125" spans="9:50" x14ac:dyDescent="0.55000000000000004">
      <c r="I125" s="98"/>
      <c r="K125" s="24" t="s">
        <v>75</v>
      </c>
      <c r="L125" s="24"/>
      <c r="M125" s="24"/>
      <c r="N125" s="24"/>
      <c r="O125" s="24"/>
      <c r="P125" s="24"/>
      <c r="Q125" s="24"/>
      <c r="R125" s="24"/>
      <c r="S125" s="24"/>
      <c r="T125" s="24"/>
      <c r="U125" s="24"/>
      <c r="V125" s="24"/>
      <c r="W125" s="24"/>
      <c r="X125" s="24"/>
      <c r="Y125" s="24"/>
      <c r="Z125" s="24"/>
      <c r="AI125" s="88" t="s">
        <v>170</v>
      </c>
      <c r="AT125" s="18"/>
      <c r="AU125" s="18"/>
      <c r="AV125" s="18"/>
      <c r="AW125" s="18"/>
      <c r="AX125" s="18"/>
    </row>
    <row r="126" spans="9:50" x14ac:dyDescent="0.55000000000000004">
      <c r="I126" s="98"/>
      <c r="K126" s="24" t="s">
        <v>90</v>
      </c>
      <c r="L126" s="24"/>
      <c r="M126" s="24"/>
      <c r="N126" s="24"/>
      <c r="O126" s="24"/>
      <c r="P126" s="24"/>
      <c r="Q126" s="24"/>
      <c r="R126" s="24"/>
      <c r="S126" s="24"/>
      <c r="T126" s="24"/>
      <c r="U126" s="24"/>
      <c r="V126" s="24"/>
      <c r="W126" s="24"/>
      <c r="X126" s="24"/>
      <c r="Y126" s="24"/>
      <c r="Z126" s="24"/>
      <c r="AI126" s="88" t="s">
        <v>171</v>
      </c>
      <c r="AT126" s="18"/>
      <c r="AU126" s="18"/>
      <c r="AV126" s="18"/>
      <c r="AW126" s="18"/>
      <c r="AX126" s="18"/>
    </row>
    <row r="127" spans="9:50" x14ac:dyDescent="0.55000000000000004">
      <c r="I127" s="98"/>
      <c r="K127" s="24" t="s">
        <v>76</v>
      </c>
      <c r="L127" s="24"/>
      <c r="M127" s="24"/>
      <c r="N127" s="24"/>
      <c r="O127" s="24"/>
      <c r="P127" s="24"/>
      <c r="Q127" s="24"/>
      <c r="R127" s="24"/>
      <c r="S127" s="24"/>
      <c r="T127" s="24"/>
      <c r="U127" s="24"/>
      <c r="V127" s="24"/>
      <c r="W127" s="24"/>
      <c r="X127" s="24"/>
      <c r="Y127" s="24"/>
      <c r="Z127" s="24"/>
      <c r="AT127" s="18"/>
      <c r="AU127" s="18"/>
      <c r="AV127" s="18"/>
      <c r="AW127" s="18"/>
      <c r="AX127" s="18"/>
    </row>
    <row r="128" spans="9:50" x14ac:dyDescent="0.55000000000000004">
      <c r="I128" s="98"/>
      <c r="K128" s="24" t="s">
        <v>77</v>
      </c>
      <c r="L128" s="24"/>
      <c r="M128" s="24"/>
      <c r="N128" s="24"/>
      <c r="O128" s="24"/>
      <c r="P128" s="24"/>
      <c r="Q128" s="24"/>
      <c r="R128" s="24"/>
      <c r="S128" s="24"/>
      <c r="T128" s="24"/>
      <c r="U128" s="24"/>
      <c r="V128" s="24"/>
      <c r="W128" s="24"/>
      <c r="X128" s="24"/>
      <c r="Y128" s="24"/>
      <c r="Z128" s="24"/>
      <c r="AT128" s="18"/>
      <c r="AU128" s="18"/>
      <c r="AV128" s="18"/>
      <c r="AW128" s="18"/>
      <c r="AX128" s="18"/>
    </row>
    <row r="129" spans="9:50" x14ac:dyDescent="0.55000000000000004">
      <c r="I129" s="98"/>
      <c r="K129" s="24" t="s">
        <v>94</v>
      </c>
      <c r="L129" s="24"/>
      <c r="M129" s="24"/>
      <c r="N129" s="24"/>
      <c r="O129" s="24"/>
      <c r="P129" s="24"/>
      <c r="Q129" s="24"/>
      <c r="R129" s="24"/>
      <c r="S129" s="24"/>
      <c r="T129" s="24"/>
      <c r="U129" s="24"/>
      <c r="V129" s="24"/>
      <c r="W129" s="24"/>
      <c r="X129" s="24"/>
      <c r="Y129" s="24"/>
      <c r="Z129" s="24"/>
      <c r="AT129" s="18"/>
      <c r="AU129" s="18"/>
      <c r="AV129" s="18"/>
      <c r="AW129" s="18"/>
      <c r="AX129" s="18"/>
    </row>
    <row r="130" spans="9:50" x14ac:dyDescent="0.55000000000000004">
      <c r="I130" s="98"/>
      <c r="K130" s="24" t="s">
        <v>78</v>
      </c>
      <c r="L130" s="24"/>
      <c r="M130" s="24"/>
      <c r="N130" s="24"/>
      <c r="O130" s="24"/>
      <c r="P130" s="24"/>
      <c r="Q130" s="24"/>
      <c r="R130" s="24"/>
      <c r="S130" s="24"/>
      <c r="T130" s="24"/>
      <c r="U130" s="24"/>
      <c r="V130" s="24"/>
      <c r="W130" s="24"/>
      <c r="X130" s="24"/>
      <c r="Y130" s="24"/>
      <c r="Z130" s="24"/>
      <c r="AT130" s="18"/>
      <c r="AU130" s="18"/>
      <c r="AV130" s="18"/>
      <c r="AW130" s="18"/>
      <c r="AX130" s="18"/>
    </row>
    <row r="131" spans="9:50" x14ac:dyDescent="0.55000000000000004">
      <c r="I131" s="98"/>
      <c r="K131" s="24" t="s">
        <v>79</v>
      </c>
      <c r="L131" s="24"/>
      <c r="M131" s="24"/>
      <c r="N131" s="24"/>
      <c r="O131" s="24"/>
      <c r="P131" s="24"/>
      <c r="Q131" s="24"/>
      <c r="R131" s="24"/>
      <c r="S131" s="24"/>
      <c r="T131" s="24"/>
      <c r="U131" s="24"/>
      <c r="V131" s="24"/>
      <c r="W131" s="24"/>
      <c r="X131" s="24"/>
      <c r="Y131" s="24"/>
      <c r="Z131" s="24"/>
      <c r="AT131" s="18"/>
      <c r="AU131" s="18"/>
      <c r="AV131" s="18"/>
      <c r="AW131" s="18"/>
      <c r="AX131" s="18"/>
    </row>
    <row r="132" spans="9:50" x14ac:dyDescent="0.55000000000000004">
      <c r="I132" s="98"/>
      <c r="K132" s="24" t="s">
        <v>80</v>
      </c>
      <c r="L132" s="24"/>
      <c r="M132" s="24"/>
      <c r="N132" s="24"/>
      <c r="O132" s="24"/>
      <c r="P132" s="24"/>
      <c r="Q132" s="24"/>
      <c r="R132" s="24"/>
      <c r="S132" s="24"/>
      <c r="T132" s="24"/>
      <c r="U132" s="24"/>
      <c r="V132" s="24"/>
      <c r="W132" s="24"/>
      <c r="X132" s="24"/>
      <c r="Y132" s="24"/>
      <c r="Z132" s="24"/>
      <c r="AT132" s="18"/>
      <c r="AU132" s="18"/>
      <c r="AV132" s="18"/>
      <c r="AW132" s="18"/>
      <c r="AX132" s="18"/>
    </row>
    <row r="133" spans="9:50" x14ac:dyDescent="0.55000000000000004">
      <c r="K133" s="24" t="s">
        <v>95</v>
      </c>
      <c r="L133" s="24"/>
      <c r="M133" s="24"/>
      <c r="N133" s="24"/>
      <c r="O133" s="24"/>
      <c r="P133" s="24"/>
      <c r="Q133" s="24"/>
      <c r="R133" s="24"/>
      <c r="S133" s="24"/>
      <c r="T133" s="24"/>
      <c r="U133" s="24"/>
      <c r="V133" s="24"/>
      <c r="W133" s="24"/>
      <c r="X133" s="24"/>
      <c r="Y133" s="24"/>
      <c r="Z133" s="24"/>
      <c r="AT133" s="18"/>
      <c r="AU133" s="18"/>
      <c r="AV133" s="18"/>
      <c r="AW133" s="18"/>
      <c r="AX133" s="18"/>
    </row>
    <row r="134" spans="9:50" x14ac:dyDescent="0.55000000000000004">
      <c r="K134" s="24" t="s">
        <v>81</v>
      </c>
      <c r="L134" s="24"/>
      <c r="M134" s="24"/>
      <c r="N134" s="24"/>
      <c r="O134" s="24"/>
      <c r="P134" s="24"/>
      <c r="Q134" s="24"/>
      <c r="R134" s="24"/>
      <c r="S134" s="24"/>
      <c r="T134" s="24"/>
      <c r="U134" s="24"/>
      <c r="V134" s="24"/>
      <c r="W134" s="24"/>
      <c r="X134" s="24"/>
      <c r="Y134" s="24"/>
      <c r="Z134" s="24"/>
      <c r="AT134" s="18"/>
      <c r="AU134" s="18"/>
      <c r="AV134" s="18"/>
      <c r="AW134" s="18"/>
      <c r="AX134" s="18"/>
    </row>
    <row r="135" spans="9:50" x14ac:dyDescent="0.55000000000000004">
      <c r="K135" s="24" t="s">
        <v>82</v>
      </c>
      <c r="L135" s="24"/>
      <c r="M135" s="24"/>
      <c r="N135" s="24"/>
      <c r="O135" s="24"/>
      <c r="P135" s="24"/>
      <c r="Q135" s="24"/>
      <c r="R135" s="24"/>
      <c r="S135" s="24"/>
      <c r="T135" s="24"/>
      <c r="U135" s="24"/>
      <c r="V135" s="24"/>
      <c r="W135" s="24"/>
      <c r="X135" s="24"/>
      <c r="Y135" s="24"/>
      <c r="Z135" s="24"/>
      <c r="AT135" s="18"/>
      <c r="AU135" s="18"/>
      <c r="AV135" s="18"/>
      <c r="AW135" s="18"/>
      <c r="AX135" s="18"/>
    </row>
    <row r="136" spans="9:50" x14ac:dyDescent="0.55000000000000004">
      <c r="K136" s="24" t="s">
        <v>83</v>
      </c>
      <c r="L136" s="24"/>
      <c r="M136" s="24"/>
      <c r="N136" s="24"/>
      <c r="O136" s="24"/>
      <c r="P136" s="24"/>
      <c r="Q136" s="24"/>
      <c r="R136" s="24"/>
      <c r="S136" s="24"/>
      <c r="T136" s="24"/>
      <c r="U136" s="24"/>
      <c r="V136" s="24"/>
      <c r="W136" s="24"/>
      <c r="X136" s="24"/>
      <c r="Y136" s="24"/>
      <c r="Z136" s="24"/>
      <c r="AT136" s="18"/>
      <c r="AU136" s="18"/>
      <c r="AV136" s="18"/>
      <c r="AW136" s="18"/>
      <c r="AX136" s="18"/>
    </row>
    <row r="137" spans="9:50" x14ac:dyDescent="0.55000000000000004">
      <c r="K137" s="24" t="s">
        <v>84</v>
      </c>
      <c r="L137" s="24"/>
      <c r="M137" s="24"/>
      <c r="N137" s="24"/>
      <c r="O137" s="24"/>
      <c r="P137" s="24"/>
      <c r="Q137" s="24"/>
      <c r="R137" s="24"/>
      <c r="S137" s="24"/>
      <c r="T137" s="24"/>
      <c r="U137" s="24"/>
      <c r="V137" s="24"/>
      <c r="W137" s="24"/>
      <c r="X137" s="24"/>
      <c r="Y137" s="24"/>
      <c r="Z137" s="24"/>
      <c r="AT137" s="18"/>
      <c r="AU137" s="18"/>
      <c r="AV137" s="18"/>
      <c r="AW137" s="18"/>
      <c r="AX137" s="18"/>
    </row>
    <row r="138" spans="9:50" x14ac:dyDescent="0.55000000000000004">
      <c r="K138" s="24" t="s">
        <v>85</v>
      </c>
      <c r="L138" s="24"/>
      <c r="M138" s="24"/>
      <c r="N138" s="24"/>
      <c r="O138" s="24"/>
      <c r="P138" s="24"/>
      <c r="Q138" s="24"/>
      <c r="R138" s="24"/>
      <c r="S138" s="24"/>
      <c r="T138" s="24"/>
      <c r="U138" s="24"/>
      <c r="V138" s="24"/>
      <c r="W138" s="24"/>
      <c r="X138" s="24"/>
      <c r="Y138" s="24"/>
      <c r="Z138" s="24"/>
      <c r="AT138" s="18"/>
      <c r="AU138" s="18"/>
      <c r="AV138" s="18"/>
      <c r="AW138" s="18"/>
      <c r="AX138" s="18"/>
    </row>
    <row r="139" spans="9:50" x14ac:dyDescent="0.55000000000000004">
      <c r="K139" s="24" t="s">
        <v>86</v>
      </c>
      <c r="L139" s="24"/>
      <c r="M139" s="24"/>
      <c r="N139" s="24"/>
      <c r="O139" s="24"/>
      <c r="P139" s="24"/>
      <c r="Q139" s="24"/>
      <c r="R139" s="24"/>
      <c r="S139" s="24"/>
      <c r="T139" s="24"/>
      <c r="U139" s="24"/>
      <c r="V139" s="24"/>
      <c r="W139" s="24"/>
      <c r="X139" s="24"/>
      <c r="Y139" s="24"/>
      <c r="Z139" s="24"/>
      <c r="AT139" s="18"/>
      <c r="AU139" s="18"/>
      <c r="AV139" s="18"/>
      <c r="AW139" s="18"/>
      <c r="AX139" s="18"/>
    </row>
    <row r="140" spans="9:50" x14ac:dyDescent="0.55000000000000004">
      <c r="K140" s="24" t="s">
        <v>96</v>
      </c>
      <c r="L140" s="24"/>
      <c r="M140" s="24"/>
      <c r="N140" s="24"/>
      <c r="O140" s="24"/>
      <c r="P140" s="24"/>
      <c r="Q140" s="24"/>
      <c r="R140" s="24"/>
      <c r="S140" s="24"/>
      <c r="T140" s="24"/>
      <c r="U140" s="24"/>
      <c r="V140" s="24"/>
      <c r="W140" s="24"/>
      <c r="X140" s="24"/>
      <c r="Y140" s="24"/>
      <c r="Z140" s="24"/>
      <c r="AT140" s="18"/>
      <c r="AU140" s="18"/>
      <c r="AV140" s="18"/>
      <c r="AW140" s="18"/>
      <c r="AX140" s="18"/>
    </row>
    <row r="141" spans="9:50" x14ac:dyDescent="0.55000000000000004">
      <c r="K141" s="24" t="s">
        <v>87</v>
      </c>
      <c r="L141" s="24"/>
      <c r="M141" s="24"/>
      <c r="N141" s="24"/>
      <c r="O141" s="24"/>
      <c r="P141" s="24"/>
      <c r="Q141" s="24"/>
      <c r="R141" s="24"/>
      <c r="S141" s="24"/>
      <c r="T141" s="24"/>
      <c r="U141" s="24"/>
      <c r="V141" s="24"/>
      <c r="W141" s="24"/>
      <c r="X141" s="24"/>
      <c r="Y141" s="24"/>
      <c r="Z141" s="24"/>
      <c r="AT141" s="18"/>
      <c r="AU141" s="18"/>
      <c r="AV141" s="18"/>
      <c r="AW141" s="18"/>
      <c r="AX141" s="18"/>
    </row>
    <row r="142" spans="9:50" x14ac:dyDescent="0.55000000000000004">
      <c r="K142" s="24" t="s">
        <v>88</v>
      </c>
      <c r="L142" s="24"/>
      <c r="M142" s="24"/>
      <c r="N142" s="24"/>
      <c r="O142" s="24"/>
      <c r="P142" s="24"/>
      <c r="Q142" s="24"/>
      <c r="R142" s="24"/>
      <c r="S142" s="24"/>
      <c r="T142" s="24"/>
      <c r="U142" s="24"/>
      <c r="V142" s="24"/>
      <c r="W142" s="24"/>
      <c r="X142" s="24"/>
      <c r="Y142" s="24"/>
      <c r="Z142" s="24"/>
      <c r="AT142" s="18"/>
      <c r="AU142" s="18"/>
      <c r="AV142" s="18"/>
      <c r="AW142" s="18"/>
      <c r="AX142" s="18"/>
    </row>
    <row r="143" spans="9:50" x14ac:dyDescent="0.55000000000000004">
      <c r="K143" s="24" t="s">
        <v>89</v>
      </c>
      <c r="L143" s="24"/>
      <c r="M143" s="24"/>
      <c r="N143" s="24"/>
      <c r="O143" s="24"/>
      <c r="P143" s="24"/>
      <c r="Q143" s="24"/>
      <c r="R143" s="24"/>
      <c r="S143" s="24"/>
      <c r="T143" s="24"/>
      <c r="U143" s="24"/>
      <c r="V143" s="24"/>
      <c r="W143" s="24"/>
      <c r="X143" s="24"/>
      <c r="Y143" s="24"/>
      <c r="Z143" s="24"/>
      <c r="AT143" s="18"/>
      <c r="AU143" s="18"/>
      <c r="AV143" s="18"/>
      <c r="AW143" s="18"/>
      <c r="AX143" s="18"/>
    </row>
    <row r="144" spans="9:50" x14ac:dyDescent="0.55000000000000004">
      <c r="K144" s="11"/>
    </row>
    <row r="145" spans="11:11" x14ac:dyDescent="0.55000000000000004">
      <c r="K145" s="11"/>
    </row>
    <row r="146" spans="11:11" x14ac:dyDescent="0.55000000000000004">
      <c r="K146" s="11"/>
    </row>
    <row r="147" spans="11:11" x14ac:dyDescent="0.55000000000000004">
      <c r="K147" s="11"/>
    </row>
    <row r="148" spans="11:11" x14ac:dyDescent="0.55000000000000004">
      <c r="K148" s="11"/>
    </row>
    <row r="149" spans="11:11" x14ac:dyDescent="0.55000000000000004">
      <c r="K149" s="11"/>
    </row>
    <row r="150" spans="11:11" x14ac:dyDescent="0.55000000000000004">
      <c r="K150" s="11"/>
    </row>
    <row r="151" spans="11:11" x14ac:dyDescent="0.55000000000000004">
      <c r="K151" s="11"/>
    </row>
    <row r="152" spans="11:11" x14ac:dyDescent="0.55000000000000004">
      <c r="K152" s="11"/>
    </row>
    <row r="153" spans="11:11" x14ac:dyDescent="0.55000000000000004">
      <c r="K153" s="11"/>
    </row>
    <row r="154" spans="11:11" x14ac:dyDescent="0.55000000000000004">
      <c r="K154" s="11"/>
    </row>
    <row r="155" spans="11:11" x14ac:dyDescent="0.55000000000000004">
      <c r="K155" s="11"/>
    </row>
  </sheetData>
  <sheetProtection sheet="1" objects="1" scenarios="1" selectLockedCells="1"/>
  <mergeCells count="241">
    <mergeCell ref="B1:D1"/>
    <mergeCell ref="E1:T1"/>
    <mergeCell ref="U1:W1"/>
    <mergeCell ref="P2:Q2"/>
    <mergeCell ref="B4:E4"/>
    <mergeCell ref="F4:W4"/>
    <mergeCell ref="B5:E5"/>
    <mergeCell ref="F5:W5"/>
    <mergeCell ref="B6:E7"/>
    <mergeCell ref="I6:J6"/>
    <mergeCell ref="K6:W6"/>
    <mergeCell ref="F7:W7"/>
    <mergeCell ref="B8:E12"/>
    <mergeCell ref="F8:O8"/>
    <mergeCell ref="P8:W8"/>
    <mergeCell ref="F9:I9"/>
    <mergeCell ref="P9:W10"/>
    <mergeCell ref="F10:I10"/>
    <mergeCell ref="F11:I11"/>
    <mergeCell ref="P11:W11"/>
    <mergeCell ref="F12:I12"/>
    <mergeCell ref="P12:W12"/>
    <mergeCell ref="B13:E18"/>
    <mergeCell ref="F13:G14"/>
    <mergeCell ref="K13:L13"/>
    <mergeCell ref="H14:W14"/>
    <mergeCell ref="F15:G16"/>
    <mergeCell ref="K15:L15"/>
    <mergeCell ref="H16:W16"/>
    <mergeCell ref="F17:G18"/>
    <mergeCell ref="K17:L17"/>
    <mergeCell ref="H18:W18"/>
    <mergeCell ref="B19:E20"/>
    <mergeCell ref="F19:I19"/>
    <mergeCell ref="N19:S19"/>
    <mergeCell ref="F20:G20"/>
    <mergeCell ref="I20:L20"/>
    <mergeCell ref="N20:S20"/>
    <mergeCell ref="B25:E29"/>
    <mergeCell ref="F25:W25"/>
    <mergeCell ref="F28:W28"/>
    <mergeCell ref="F29:G29"/>
    <mergeCell ref="J29:K29"/>
    <mergeCell ref="T29:U29"/>
    <mergeCell ref="V21:W21"/>
    <mergeCell ref="F22:G22"/>
    <mergeCell ref="L22:W22"/>
    <mergeCell ref="G23:I23"/>
    <mergeCell ref="K23:M23"/>
    <mergeCell ref="N23:O23"/>
    <mergeCell ref="P23:W23"/>
    <mergeCell ref="B21:E23"/>
    <mergeCell ref="F21:G21"/>
    <mergeCell ref="H21:K21"/>
    <mergeCell ref="L21:M21"/>
    <mergeCell ref="N21:S21"/>
    <mergeCell ref="T21:U21"/>
    <mergeCell ref="B30:E30"/>
    <mergeCell ref="F30:W30"/>
    <mergeCell ref="B31:E48"/>
    <mergeCell ref="F31:W31"/>
    <mergeCell ref="F32:G39"/>
    <mergeCell ref="H32:J32"/>
    <mergeCell ref="L32:M39"/>
    <mergeCell ref="N32:P32"/>
    <mergeCell ref="R32:S37"/>
    <mergeCell ref="T32:V32"/>
    <mergeCell ref="H35:J35"/>
    <mergeCell ref="N35:P35"/>
    <mergeCell ref="T35:V35"/>
    <mergeCell ref="H36:J36"/>
    <mergeCell ref="N36:P36"/>
    <mergeCell ref="T36:V36"/>
    <mergeCell ref="H33:J33"/>
    <mergeCell ref="N33:P33"/>
    <mergeCell ref="T33:V33"/>
    <mergeCell ref="H34:J34"/>
    <mergeCell ref="N34:P34"/>
    <mergeCell ref="T34:V34"/>
    <mergeCell ref="H37:J37"/>
    <mergeCell ref="N37:P37"/>
    <mergeCell ref="T37:V37"/>
    <mergeCell ref="H38:J38"/>
    <mergeCell ref="N38:P38"/>
    <mergeCell ref="R38:S39"/>
    <mergeCell ref="T38:V38"/>
    <mergeCell ref="H39:J39"/>
    <mergeCell ref="N39:P39"/>
    <mergeCell ref="T39:V39"/>
    <mergeCell ref="F45:K45"/>
    <mergeCell ref="L45:Q45"/>
    <mergeCell ref="R45:W45"/>
    <mergeCell ref="F46:K46"/>
    <mergeCell ref="L46:Q46"/>
    <mergeCell ref="R46:W46"/>
    <mergeCell ref="F40:J40"/>
    <mergeCell ref="M40:V40"/>
    <mergeCell ref="F41:W41"/>
    <mergeCell ref="F42:W42"/>
    <mergeCell ref="F43:W43"/>
    <mergeCell ref="F44:K44"/>
    <mergeCell ref="L44:Q44"/>
    <mergeCell ref="R44:W44"/>
    <mergeCell ref="B50:E51"/>
    <mergeCell ref="F50:G50"/>
    <mergeCell ref="K50:L50"/>
    <mergeCell ref="S50:U50"/>
    <mergeCell ref="V50:W50"/>
    <mergeCell ref="F51:R51"/>
    <mergeCell ref="F47:K47"/>
    <mergeCell ref="L47:Q47"/>
    <mergeCell ref="R47:W47"/>
    <mergeCell ref="F48:K48"/>
    <mergeCell ref="L48:Q48"/>
    <mergeCell ref="R48:W48"/>
    <mergeCell ref="L54:M54"/>
    <mergeCell ref="P54:V54"/>
    <mergeCell ref="B56:E73"/>
    <mergeCell ref="F56:G57"/>
    <mergeCell ref="H56:I56"/>
    <mergeCell ref="J56:K57"/>
    <mergeCell ref="M56:N57"/>
    <mergeCell ref="P56:Q57"/>
    <mergeCell ref="S56:T57"/>
    <mergeCell ref="U56:V56"/>
    <mergeCell ref="B52:E54"/>
    <mergeCell ref="F52:W52"/>
    <mergeCell ref="F53:G53"/>
    <mergeCell ref="I53:J53"/>
    <mergeCell ref="L53:M53"/>
    <mergeCell ref="O53:P53"/>
    <mergeCell ref="R53:S53"/>
    <mergeCell ref="U53:V53"/>
    <mergeCell ref="F54:G54"/>
    <mergeCell ref="I54:J54"/>
    <mergeCell ref="H57:I57"/>
    <mergeCell ref="U57:V57"/>
    <mergeCell ref="F58:W58"/>
    <mergeCell ref="F59:G61"/>
    <mergeCell ref="H59:I59"/>
    <mergeCell ref="J59:K60"/>
    <mergeCell ref="M59:N60"/>
    <mergeCell ref="P59:Q60"/>
    <mergeCell ref="S59:T60"/>
    <mergeCell ref="U59:V59"/>
    <mergeCell ref="H60:I60"/>
    <mergeCell ref="U60:V60"/>
    <mergeCell ref="H61:J61"/>
    <mergeCell ref="L61:V61"/>
    <mergeCell ref="F62:W62"/>
    <mergeCell ref="F63:G67"/>
    <mergeCell ref="H63:I63"/>
    <mergeCell ref="J63:K64"/>
    <mergeCell ref="M63:N64"/>
    <mergeCell ref="P63:Q64"/>
    <mergeCell ref="S63:T64"/>
    <mergeCell ref="U63:V63"/>
    <mergeCell ref="H64:I64"/>
    <mergeCell ref="U64:V64"/>
    <mergeCell ref="H65:J67"/>
    <mergeCell ref="K65:L65"/>
    <mergeCell ref="M65:N65"/>
    <mergeCell ref="P65:Q65"/>
    <mergeCell ref="R65:V65"/>
    <mergeCell ref="K66:L66"/>
    <mergeCell ref="F69:I70"/>
    <mergeCell ref="J69:K69"/>
    <mergeCell ref="M69:N69"/>
    <mergeCell ref="J70:K70"/>
    <mergeCell ref="M70:V70"/>
    <mergeCell ref="F71:W71"/>
    <mergeCell ref="M66:Q66"/>
    <mergeCell ref="S66:T66"/>
    <mergeCell ref="U66:V66"/>
    <mergeCell ref="K67:L67"/>
    <mergeCell ref="M67:V67"/>
    <mergeCell ref="F68:W68"/>
    <mergeCell ref="F77:W77"/>
    <mergeCell ref="F78:W78"/>
    <mergeCell ref="F79:I79"/>
    <mergeCell ref="J79:K79"/>
    <mergeCell ref="M79:N79"/>
    <mergeCell ref="P79:W79"/>
    <mergeCell ref="F72:W72"/>
    <mergeCell ref="F73:W73"/>
    <mergeCell ref="B75:E80"/>
    <mergeCell ref="F75:W75"/>
    <mergeCell ref="F76:H76"/>
    <mergeCell ref="I76:J76"/>
    <mergeCell ref="L76:M76"/>
    <mergeCell ref="O76:Q76"/>
    <mergeCell ref="R76:S76"/>
    <mergeCell ref="U76:V76"/>
    <mergeCell ref="F80:W80"/>
    <mergeCell ref="B81:E82"/>
    <mergeCell ref="F81:H81"/>
    <mergeCell ref="I81:J81"/>
    <mergeCell ref="K81:M81"/>
    <mergeCell ref="N81:O81"/>
    <mergeCell ref="P81:R81"/>
    <mergeCell ref="S81:T81"/>
    <mergeCell ref="U81:W81"/>
    <mergeCell ref="F82:H82"/>
    <mergeCell ref="I82:W82"/>
    <mergeCell ref="B83:E83"/>
    <mergeCell ref="F83:W83"/>
    <mergeCell ref="B85:W85"/>
    <mergeCell ref="B87:W87"/>
    <mergeCell ref="B88:E90"/>
    <mergeCell ref="F88:H88"/>
    <mergeCell ref="I88:M88"/>
    <mergeCell ref="N88:Q88"/>
    <mergeCell ref="R88:W88"/>
    <mergeCell ref="F93:W93"/>
    <mergeCell ref="B94:E95"/>
    <mergeCell ref="F94:H94"/>
    <mergeCell ref="I94:M94"/>
    <mergeCell ref="N94:P94"/>
    <mergeCell ref="Q94:W94"/>
    <mergeCell ref="F95:H95"/>
    <mergeCell ref="I95:W95"/>
    <mergeCell ref="F89:H89"/>
    <mergeCell ref="I89:M89"/>
    <mergeCell ref="N89:Q89"/>
    <mergeCell ref="R89:W89"/>
    <mergeCell ref="F90:W90"/>
    <mergeCell ref="B91:E93"/>
    <mergeCell ref="F91:H91"/>
    <mergeCell ref="I91:W91"/>
    <mergeCell ref="F92:H92"/>
    <mergeCell ref="I92:W92"/>
    <mergeCell ref="T99:W99"/>
    <mergeCell ref="B96:W96"/>
    <mergeCell ref="B97:E98"/>
    <mergeCell ref="F97:H97"/>
    <mergeCell ref="I97:J97"/>
    <mergeCell ref="K97:M97"/>
    <mergeCell ref="N97:O97"/>
    <mergeCell ref="P97:R97"/>
    <mergeCell ref="S97:T97"/>
    <mergeCell ref="F98:W98"/>
  </mergeCells>
  <phoneticPr fontId="1"/>
  <conditionalFormatting sqref="P12 P9">
    <cfRule type="containsBlanks" dxfId="73" priority="72">
      <formula>LEN(TRIM(P9))=0</formula>
    </cfRule>
  </conditionalFormatting>
  <conditionalFormatting sqref="J9:J12 O9:O12">
    <cfRule type="expression" dxfId="72" priority="71">
      <formula>$AE$9&lt;1</formula>
    </cfRule>
  </conditionalFormatting>
  <conditionalFormatting sqref="I13 K13:L13">
    <cfRule type="expression" dxfId="71" priority="70">
      <formula>$AE$14&lt;3</formula>
    </cfRule>
  </conditionalFormatting>
  <conditionalFormatting sqref="I15 K15:L15">
    <cfRule type="expression" dxfId="70" priority="69">
      <formula>$AE$16&lt;3</formula>
    </cfRule>
  </conditionalFormatting>
  <conditionalFormatting sqref="I17 K17:L17">
    <cfRule type="expression" dxfId="69" priority="68">
      <formula>$AE$17&lt;2</formula>
    </cfRule>
  </conditionalFormatting>
  <conditionalFormatting sqref="F7 I6">
    <cfRule type="expression" dxfId="68" priority="67">
      <formula>$AE$7&lt;3</formula>
    </cfRule>
  </conditionalFormatting>
  <conditionalFormatting sqref="H16:W16">
    <cfRule type="expression" dxfId="67" priority="66">
      <formula>$AE$16&lt;3</formula>
    </cfRule>
  </conditionalFormatting>
  <conditionalFormatting sqref="H18:W18">
    <cfRule type="expression" dxfId="66" priority="65">
      <formula>$AE$18&lt;3</formula>
    </cfRule>
  </conditionalFormatting>
  <conditionalFormatting sqref="K19 M19">
    <cfRule type="expression" dxfId="65" priority="64">
      <formula>$AE$19&lt;&gt;1</formula>
    </cfRule>
  </conditionalFormatting>
  <conditionalFormatting sqref="U19 W19">
    <cfRule type="expression" dxfId="64" priority="63">
      <formula>$AH$19&lt;&gt;1</formula>
    </cfRule>
  </conditionalFormatting>
  <conditionalFormatting sqref="U20 W20">
    <cfRule type="expression" dxfId="63" priority="62">
      <formula>$AH$20&lt;&gt;1</formula>
    </cfRule>
  </conditionalFormatting>
  <conditionalFormatting sqref="I20:L20">
    <cfRule type="containsBlanks" dxfId="62" priority="61">
      <formula>LEN(TRIM(I20))=0</formula>
    </cfRule>
  </conditionalFormatting>
  <conditionalFormatting sqref="G6">
    <cfRule type="expression" dxfId="61" priority="60">
      <formula>$AE$7&lt;3</formula>
    </cfRule>
  </conditionalFormatting>
  <conditionalFormatting sqref="H26 J26 L26 N26 P26 R26 T26 V26">
    <cfRule type="expression" dxfId="60" priority="59">
      <formula>$AL$26&lt;8</formula>
    </cfRule>
  </conditionalFormatting>
  <conditionalFormatting sqref="H27 J27 L27 N27 P27 R27 T27 V27">
    <cfRule type="expression" dxfId="59" priority="58">
      <formula>$AL$27&lt;8</formula>
    </cfRule>
  </conditionalFormatting>
  <conditionalFormatting sqref="G26:G27">
    <cfRule type="expression" dxfId="58" priority="57">
      <formula>$AC$28=0</formula>
    </cfRule>
  </conditionalFormatting>
  <conditionalFormatting sqref="H29">
    <cfRule type="containsBlanks" dxfId="57" priority="56">
      <formula>LEN(TRIM(H29))=0</formula>
    </cfRule>
  </conditionalFormatting>
  <conditionalFormatting sqref="L29 N29 P29 R29 V29">
    <cfRule type="expression" dxfId="56" priority="55">
      <formula>$AI$29&lt;5</formula>
    </cfRule>
  </conditionalFormatting>
  <conditionalFormatting sqref="F30:W30">
    <cfRule type="containsBlanks" dxfId="55" priority="54">
      <formula>LEN(TRIM(F30))=0</formula>
    </cfRule>
  </conditionalFormatting>
  <conditionalFormatting sqref="K32:K40 Q32:Q39 W32:W39">
    <cfRule type="expression" dxfId="54" priority="53">
      <formula>$AF$32&lt;1</formula>
    </cfRule>
  </conditionalFormatting>
  <conditionalFormatting sqref="M40">
    <cfRule type="expression" dxfId="53" priority="50">
      <formula>$AE$40=2</formula>
    </cfRule>
    <cfRule type="expression" dxfId="52" priority="52">
      <formula>$AF$40=4</formula>
    </cfRule>
  </conditionalFormatting>
  <conditionalFormatting sqref="K40">
    <cfRule type="expression" dxfId="51" priority="11">
      <formula>$AE$40=2</formula>
    </cfRule>
    <cfRule type="expression" dxfId="50" priority="51">
      <formula>$AD$40=2</formula>
    </cfRule>
  </conditionalFormatting>
  <conditionalFormatting sqref="I22 K22">
    <cfRule type="expression" dxfId="49" priority="49">
      <formula>$AG$22&lt;3</formula>
    </cfRule>
  </conditionalFormatting>
  <conditionalFormatting sqref="H50 M50">
    <cfRule type="expression" dxfId="48" priority="48">
      <formula>$AF$50&lt;3</formula>
    </cfRule>
  </conditionalFormatting>
  <conditionalFormatting sqref="Q50">
    <cfRule type="expression" dxfId="47" priority="47">
      <formula>$AF$50&lt;3</formula>
    </cfRule>
  </conditionalFormatting>
  <conditionalFormatting sqref="H53:H54 K53:K54 N53:N54 Q53 T53 W53">
    <cfRule type="expression" dxfId="46" priority="46">
      <formula>$AI$53&lt;1</formula>
    </cfRule>
  </conditionalFormatting>
  <conditionalFormatting sqref="N54">
    <cfRule type="expression" dxfId="45" priority="45">
      <formula>$AG$54=2</formula>
    </cfRule>
  </conditionalFormatting>
  <conditionalFormatting sqref="P54:V54">
    <cfRule type="expression" dxfId="44" priority="43">
      <formula>$AG$54=2</formula>
    </cfRule>
    <cfRule type="expression" dxfId="43" priority="44">
      <formula>$AH$54=4</formula>
    </cfRule>
  </conditionalFormatting>
  <conditionalFormatting sqref="L22:W22">
    <cfRule type="expression" dxfId="42" priority="42">
      <formula>$AG$22&lt;3</formula>
    </cfRule>
  </conditionalFormatting>
  <conditionalFormatting sqref="F78:W78">
    <cfRule type="containsBlanks" dxfId="41" priority="41">
      <formula>LEN(TRIM(F78))=0</formula>
    </cfRule>
  </conditionalFormatting>
  <conditionalFormatting sqref="F83:W83">
    <cfRule type="containsBlanks" dxfId="40" priority="40">
      <formula>LEN(TRIM(F83))=0</formula>
    </cfRule>
  </conditionalFormatting>
  <conditionalFormatting sqref="F73:W73">
    <cfRule type="containsBlanks" dxfId="39" priority="39">
      <formula>LEN(TRIM(F73))=0</formula>
    </cfRule>
  </conditionalFormatting>
  <conditionalFormatting sqref="L69 O69">
    <cfRule type="expression" dxfId="38" priority="38">
      <formula>$AE$69&lt;&gt;1</formula>
    </cfRule>
  </conditionalFormatting>
  <conditionalFormatting sqref="M70:V70">
    <cfRule type="containsBlanks" dxfId="37" priority="37">
      <formula>LEN(TRIM(M70))=0</formula>
    </cfRule>
  </conditionalFormatting>
  <conditionalFormatting sqref="L63 O63 R63">
    <cfRule type="expression" dxfId="36" priority="36">
      <formula>$AF$63&lt;&gt;1</formula>
    </cfRule>
  </conditionalFormatting>
  <conditionalFormatting sqref="L64 O64 R64">
    <cfRule type="expression" dxfId="35" priority="35">
      <formula>$AF$64&lt;&gt;1</formula>
    </cfRule>
  </conditionalFormatting>
  <conditionalFormatting sqref="U63:V63">
    <cfRule type="expression" dxfId="34" priority="33">
      <formula>$AH$63=4</formula>
    </cfRule>
    <cfRule type="expression" dxfId="33" priority="34">
      <formula>$AI$63=4</formula>
    </cfRule>
  </conditionalFormatting>
  <conditionalFormatting sqref="U64:V64">
    <cfRule type="expression" dxfId="32" priority="31">
      <formula>$AI$64=4</formula>
    </cfRule>
    <cfRule type="expression" dxfId="31" priority="32">
      <formula>$AH$64=4</formula>
    </cfRule>
  </conditionalFormatting>
  <conditionalFormatting sqref="L59 O59 R59">
    <cfRule type="expression" dxfId="30" priority="30">
      <formula>$AF$59&lt;&gt;1</formula>
    </cfRule>
  </conditionalFormatting>
  <conditionalFormatting sqref="L60 O60 R60">
    <cfRule type="expression" dxfId="29" priority="29">
      <formula>$AF$60&lt;&gt;1</formula>
    </cfRule>
  </conditionalFormatting>
  <conditionalFormatting sqref="U59:V59">
    <cfRule type="expression" dxfId="28" priority="27">
      <formula>$AI$59=4</formula>
    </cfRule>
    <cfRule type="expression" dxfId="27" priority="28">
      <formula>$AH$59=4</formula>
    </cfRule>
  </conditionalFormatting>
  <conditionalFormatting sqref="U60:V60">
    <cfRule type="expression" dxfId="26" priority="25">
      <formula>$AI$60=4</formula>
    </cfRule>
    <cfRule type="expression" dxfId="25" priority="26">
      <formula>$AH$60=4</formula>
    </cfRule>
  </conditionalFormatting>
  <conditionalFormatting sqref="L56 O56 R56">
    <cfRule type="expression" dxfId="24" priority="24">
      <formula>$AF$56&lt;&gt;1</formula>
    </cfRule>
  </conditionalFormatting>
  <conditionalFormatting sqref="U56:V56">
    <cfRule type="expression" dxfId="23" priority="22">
      <formula>$AH$56=4</formula>
    </cfRule>
    <cfRule type="expression" dxfId="22" priority="23">
      <formula>$AI$56=4</formula>
    </cfRule>
  </conditionalFormatting>
  <conditionalFormatting sqref="N21">
    <cfRule type="containsBlanks" dxfId="21" priority="21">
      <formula>LEN(TRIM(N21))=0</formula>
    </cfRule>
  </conditionalFormatting>
  <conditionalFormatting sqref="F44:W48">
    <cfRule type="expression" dxfId="20" priority="20">
      <formula>$AF$48=0</formula>
    </cfRule>
  </conditionalFormatting>
  <conditionalFormatting sqref="V21:W21">
    <cfRule type="containsBlanks" dxfId="19" priority="19">
      <formula>LEN(TRIM(V21))=0</formula>
    </cfRule>
  </conditionalFormatting>
  <conditionalFormatting sqref="R2 T2 V2">
    <cfRule type="expression" dxfId="18" priority="18">
      <formula>$AF$2&lt;3</formula>
    </cfRule>
  </conditionalFormatting>
  <conditionalFormatting sqref="H14:W14">
    <cfRule type="expression" dxfId="17" priority="17">
      <formula>$AE$14&lt;3</formula>
    </cfRule>
  </conditionalFormatting>
  <conditionalFormatting sqref="H21:K21">
    <cfRule type="containsBlanks" dxfId="16" priority="16">
      <formula>LEN(TRIM(H21))=0</formula>
    </cfRule>
  </conditionalFormatting>
  <conditionalFormatting sqref="G23:I23">
    <cfRule type="containsBlanks" dxfId="15" priority="73">
      <formula>LEN(TRIM(G23))=0</formula>
    </cfRule>
  </conditionalFormatting>
  <conditionalFormatting sqref="K23:M23">
    <cfRule type="containsBlanks" dxfId="14" priority="15">
      <formula>LEN(TRIM(K23))=0</formula>
    </cfRule>
  </conditionalFormatting>
  <conditionalFormatting sqref="P23:W23">
    <cfRule type="containsBlanks" dxfId="13" priority="14">
      <formula>LEN(TRIM(P23))=0</formula>
    </cfRule>
  </conditionalFormatting>
  <conditionalFormatting sqref="F42:W42">
    <cfRule type="containsBlanks" dxfId="12" priority="13">
      <formula>LEN(TRIM(F42))=0</formula>
    </cfRule>
  </conditionalFormatting>
  <conditionalFormatting sqref="L61:V61">
    <cfRule type="containsBlanks" dxfId="11" priority="12">
      <formula>LEN(TRIM(L61))=0</formula>
    </cfRule>
  </conditionalFormatting>
  <conditionalFormatting sqref="V50">
    <cfRule type="containsBlanks" dxfId="10" priority="10">
      <formula>LEN(TRIM(V50))=0</formula>
    </cfRule>
  </conditionalFormatting>
  <conditionalFormatting sqref="L57 O57 R57">
    <cfRule type="expression" dxfId="9" priority="9">
      <formula>$AF$57&lt;&gt;1</formula>
    </cfRule>
  </conditionalFormatting>
  <conditionalFormatting sqref="U57:V57">
    <cfRule type="expression" dxfId="8" priority="7">
      <formula>$AH$57=4</formula>
    </cfRule>
    <cfRule type="expression" dxfId="7" priority="8">
      <formula>$AI$57=4</formula>
    </cfRule>
  </conditionalFormatting>
  <conditionalFormatting sqref="M65:N65 R65:V65 U66:V66 M66:Q66 M67:V67">
    <cfRule type="expression" dxfId="6" priority="6">
      <formula>$AE$65&lt;5</formula>
    </cfRule>
  </conditionalFormatting>
  <conditionalFormatting sqref="I97:J97 N97:O97 S97:T97">
    <cfRule type="expression" dxfId="5" priority="5">
      <formula>$AF$97&lt;3</formula>
    </cfRule>
  </conditionalFormatting>
  <conditionalFormatting sqref="I81 N81 S81">
    <cfRule type="expression" dxfId="4" priority="74">
      <formula>$AF$81&lt;3</formula>
    </cfRule>
  </conditionalFormatting>
  <conditionalFormatting sqref="F4:W5">
    <cfRule type="containsBlanks" dxfId="3" priority="4">
      <formula>LEN(TRIM(F4))=0</formula>
    </cfRule>
  </conditionalFormatting>
  <conditionalFormatting sqref="K76 N76">
    <cfRule type="expression" dxfId="2" priority="3">
      <formula>$AE$76&lt;&gt;1</formula>
    </cfRule>
  </conditionalFormatting>
  <conditionalFormatting sqref="T76 W76">
    <cfRule type="expression" dxfId="1" priority="2">
      <formula>$AH$76&lt;&gt;1</formula>
    </cfRule>
  </conditionalFormatting>
  <conditionalFormatting sqref="L79 O79">
    <cfRule type="expression" dxfId="0" priority="1">
      <formula>$AE$79&lt;&gt;1</formula>
    </cfRule>
  </conditionalFormatting>
  <dataValidations count="10">
    <dataValidation type="list" allowBlank="1" showInputMessage="1" showErrorMessage="1" sqref="I81 S81:T81 N81:O81">
      <formula1>$I$117:$I$119</formula1>
    </dataValidation>
    <dataValidation type="list" allowBlank="1" showInputMessage="1" showErrorMessage="1" sqref="N97:O97 S97:T97 I97:J97">
      <formula1>$I$113:$I$115</formula1>
    </dataValidation>
    <dataValidation type="list" allowBlank="1" showInputMessage="1" showErrorMessage="1" sqref="M65">
      <formula1>$I$108:$I$111</formula1>
    </dataValidation>
    <dataValidation type="list" allowBlank="1" showInputMessage="1" showErrorMessage="1" sqref="V50:W50">
      <formula1>$I$101:$I$104</formula1>
    </dataValidation>
    <dataValidation type="list" allowBlank="1" showInputMessage="1" showErrorMessage="1" sqref="V26:V27 N26:N27">
      <formula1>$G$101:$G$109</formula1>
    </dataValidation>
    <dataValidation imeMode="halfAlpha" allowBlank="1" showInputMessage="1" showErrorMessage="1" sqref="K13 L29 H29 R29 I22:K22 G23:I23 K23:M23 P23:W23 H50 M50 N29 K26:K27 T26:T27 V29 P29 R2 T2 V2 I26:I27 G6 I13 K15 I15 K17 I17 I6 P26:P27 R26:R27 Q50 P12:W12"/>
    <dataValidation type="list" allowBlank="1" showInputMessage="1" showErrorMessage="1" sqref="J9:J12 O79 L56:L57 L59:L60 O59:O60 O63:O64 L63:L64 L69 O69 R63:R64 R59:R60 R56:R57 N53:N55 Q53 T53 W53 W19:W20 H53:H55 Q32:Q39 K32:K40 W76 U19:U20 L79 K53:K55 O9:O12 M19 K19 W32:W39 O56:O57 K76 N76 T76">
      <formula1>$H$101:$H$102</formula1>
    </dataValidation>
    <dataValidation imeMode="fullKatakana" allowBlank="1" showInputMessage="1" showErrorMessage="1" sqref="F4:W4"/>
    <dataValidation type="list" imeMode="halfAlpha" allowBlank="1" showInputMessage="1" showErrorMessage="1" sqref="G26:G27">
      <formula1>$H$102:$H$103</formula1>
    </dataValidation>
    <dataValidation type="list" allowBlank="1" showInputMessage="1" showErrorMessage="1" sqref="U1:W1">
      <formula1>$AB$1:$AB$2</formula1>
    </dataValidation>
  </dataValidations>
  <printOptions horizontalCentered="1"/>
  <pageMargins left="0.39370078740157483" right="0.39370078740157483" top="0.39370078740157483" bottom="0.47244094488188981" header="0.31496062992125984" footer="0.31496062992125984"/>
  <pageSetup paperSize="9" scale="75" fitToWidth="0" fitToHeight="0" orientation="portrait" r:id="rId1"/>
  <headerFooter>
    <oddFooter>&amp;L&amp;"ＭＳ Ｐゴシック,標準"KIT-VJITインターンシップ&amp;C&amp;P&amp;R&amp;"ＭＳ Ｐゴシック,標準"金沢工業大学　2019.10</oddFoot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ご記入見本</vt:lpstr>
      <vt:lpstr>ご記入フォーム</vt:lpstr>
      <vt:lpstr>ご記入フォーム!Print_Area</vt:lpstr>
      <vt:lpstr>ご記入見本!Print_Area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2019-10-02T07:47:52Z</cp:lastPrinted>
  <dcterms:created xsi:type="dcterms:W3CDTF">2017-10-18T07:47:21Z</dcterms:created>
  <dcterms:modified xsi:type="dcterms:W3CDTF">2019-10-02T07:53:57Z</dcterms:modified>
</cp:coreProperties>
</file>