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owner\Box\進路開発センター　業務用\2キャリア支援\01インターンシップ\2025インターンシップ\01各種用紙\"/>
    </mc:Choice>
  </mc:AlternateContent>
  <xr:revisionPtr revIDLastSave="0" documentId="13_ncr:1_{1A12BCB9-B015-473E-9F0D-8AC8C4DA05B4}" xr6:coauthVersionLast="36" xr6:coauthVersionMax="47" xr10:uidLastSave="{00000000-0000-0000-0000-000000000000}"/>
  <bookViews>
    <workbookView xWindow="27264" yWindow="-120" windowWidth="27600" windowHeight="14928" activeTab="1" xr2:uid="{00000000-000D-0000-FFFF-FFFF00000000}"/>
  </bookViews>
  <sheets>
    <sheet name="記入要綱" sheetId="6" r:id="rId1"/>
    <sheet name="受入書" sheetId="1" r:id="rId2"/>
  </sheets>
  <definedNames>
    <definedName name="_xlnm.Print_Area" localSheetId="0">記入要綱!$A$1:$J$37</definedName>
    <definedName name="_xlnm.Print_Area" localSheetId="1">受入書!$B$1:$AO$60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 l="1"/>
  <c r="Q10" i="1"/>
  <c r="K10" i="1"/>
  <c r="BD102" i="1"/>
  <c r="BE102" i="1"/>
  <c r="BF102" i="1" s="1"/>
  <c r="BG102" i="1" s="1"/>
  <c r="Q30" i="1"/>
  <c r="AE30" i="1"/>
  <c r="U36" i="1"/>
  <c r="P55" i="1"/>
  <c r="AB52" i="1"/>
  <c r="U30" i="1"/>
  <c r="K12" i="1"/>
  <c r="V12" i="1" s="1"/>
  <c r="U31" i="1"/>
  <c r="L9" i="1"/>
  <c r="V55" i="1"/>
  <c r="AD52" i="1"/>
  <c r="S52" i="1"/>
  <c r="L37" i="1"/>
  <c r="AD55" i="1"/>
  <c r="AA55" i="1"/>
  <c r="AC55" i="1"/>
  <c r="O55" i="1"/>
  <c r="M55" i="1"/>
  <c r="H55" i="1"/>
  <c r="L38" i="1"/>
  <c r="Y36" i="1"/>
  <c r="X36" i="1"/>
  <c r="Q36" i="1"/>
  <c r="AO35" i="1"/>
  <c r="L35" i="1"/>
  <c r="AO33" i="1"/>
  <c r="L33" i="1"/>
  <c r="Y31" i="1"/>
  <c r="Q31" i="1"/>
  <c r="X31" i="1"/>
  <c r="I28" i="1"/>
  <c r="E28" i="1"/>
  <c r="BH102" i="1" l="1"/>
  <c r="O12" i="1"/>
  <c r="BI102" i="1"/>
  <c r="E51" i="1" s="1"/>
</calcChain>
</file>

<file path=xl/sharedStrings.xml><?xml version="1.0" encoding="utf-8"?>
<sst xmlns="http://schemas.openxmlformats.org/spreadsheetml/2006/main" count="189" uniqueCount="172">
  <si>
    <t>貴社名</t>
    <rPh sb="0" eb="2">
      <t>キシャ</t>
    </rPh>
    <rPh sb="2" eb="3">
      <t>メイ</t>
    </rPh>
    <phoneticPr fontId="1"/>
  </si>
  <si>
    <t>（フリガナ）</t>
    <phoneticPr fontId="1"/>
  </si>
  <si>
    <t>見学</t>
    <rPh sb="0" eb="2">
      <t>ケンガク</t>
    </rPh>
    <phoneticPr fontId="1"/>
  </si>
  <si>
    <t>現場業務体験</t>
    <rPh sb="0" eb="2">
      <t>ゲンバ</t>
    </rPh>
    <rPh sb="2" eb="4">
      <t>ギョウム</t>
    </rPh>
    <phoneticPr fontId="1"/>
  </si>
  <si>
    <t>その他</t>
    <rPh sb="2" eb="3">
      <t>タ</t>
    </rPh>
    <phoneticPr fontId="1"/>
  </si>
  <si>
    <t>〒</t>
    <phoneticPr fontId="1"/>
  </si>
  <si>
    <t>ＫＩＴサマーインターンシップ　受入書</t>
    <phoneticPr fontId="1"/>
  </si>
  <si>
    <t>開発</t>
    <rPh sb="0" eb="2">
      <t>カイハツ</t>
    </rPh>
    <phoneticPr fontId="2"/>
  </si>
  <si>
    <t>開発</t>
    <rPh sb="0" eb="2">
      <t>カイハツ</t>
    </rPh>
    <phoneticPr fontId="1"/>
  </si>
  <si>
    <t>企画</t>
    <rPh sb="0" eb="2">
      <t>キカク</t>
    </rPh>
    <phoneticPr fontId="1"/>
  </si>
  <si>
    <t>企画</t>
    <rPh sb="0" eb="2">
      <t>キカク</t>
    </rPh>
    <phoneticPr fontId="2"/>
  </si>
  <si>
    <t>事務</t>
    <rPh sb="0" eb="2">
      <t>ジム</t>
    </rPh>
    <phoneticPr fontId="2"/>
  </si>
  <si>
    <t>営業</t>
    <rPh sb="0" eb="2">
      <t>エイギョウ</t>
    </rPh>
    <phoneticPr fontId="2"/>
  </si>
  <si>
    <t>現場</t>
    <rPh sb="0" eb="2">
      <t>ゲンバ</t>
    </rPh>
    <phoneticPr fontId="1"/>
  </si>
  <si>
    <t>製造</t>
    <rPh sb="0" eb="2">
      <t>セイゾウ</t>
    </rPh>
    <phoneticPr fontId="1"/>
  </si>
  <si>
    <t>分析</t>
    <rPh sb="0" eb="2">
      <t>ブンセキ</t>
    </rPh>
    <phoneticPr fontId="1"/>
  </si>
  <si>
    <t>事務</t>
    <rPh sb="0" eb="2">
      <t>ジム</t>
    </rPh>
    <phoneticPr fontId="1"/>
  </si>
  <si>
    <t>工場</t>
    <rPh sb="0" eb="2">
      <t>コウジョウ</t>
    </rPh>
    <phoneticPr fontId="1"/>
  </si>
  <si>
    <t>オフィス</t>
    <phoneticPr fontId="1"/>
  </si>
  <si>
    <t>営業</t>
    <rPh sb="0" eb="2">
      <t>エイギョウ</t>
    </rPh>
    <phoneticPr fontId="1"/>
  </si>
  <si>
    <t>制作・設計</t>
    <rPh sb="0" eb="2">
      <t>セイサク</t>
    </rPh>
    <rPh sb="3" eb="5">
      <t>セッケイ</t>
    </rPh>
    <phoneticPr fontId="1"/>
  </si>
  <si>
    <t>発表会</t>
    <rPh sb="0" eb="2">
      <t>ハッピョウ</t>
    </rPh>
    <rPh sb="2" eb="3">
      <t>カイ</t>
    </rPh>
    <phoneticPr fontId="1"/>
  </si>
  <si>
    <t>業務体験
（補助業務）</t>
    <rPh sb="0" eb="2">
      <t>ギョウム</t>
    </rPh>
    <rPh sb="2" eb="4">
      <t>タイケン</t>
    </rPh>
    <rPh sb="6" eb="8">
      <t>ホジョ</t>
    </rPh>
    <rPh sb="8" eb="10">
      <t>ギョウム</t>
    </rPh>
    <phoneticPr fontId="1"/>
  </si>
  <si>
    <t>関連会社</t>
    <rPh sb="0" eb="2">
      <t>カンレン</t>
    </rPh>
    <rPh sb="2" eb="4">
      <t>ガイシャ</t>
    </rPh>
    <phoneticPr fontId="1"/>
  </si>
  <si>
    <t>顧客</t>
    <rPh sb="0" eb="2">
      <t>コキャク</t>
    </rPh>
    <phoneticPr fontId="1"/>
  </si>
  <si>
    <t>サービス</t>
    <phoneticPr fontId="1"/>
  </si>
  <si>
    <t>製造</t>
    <rPh sb="0" eb="2">
      <t>セイゾウ</t>
    </rPh>
    <phoneticPr fontId="2"/>
  </si>
  <si>
    <t>実習
（演習）
（課題）</t>
    <rPh sb="0" eb="2">
      <t>ジッシュウ</t>
    </rPh>
    <rPh sb="4" eb="6">
      <t>エンシュウ</t>
    </rPh>
    <rPh sb="9" eb="11">
      <t>カダイ</t>
    </rPh>
    <phoneticPr fontId="1"/>
  </si>
  <si>
    <t>説明会</t>
    <rPh sb="0" eb="3">
      <t>セツメイカイ</t>
    </rPh>
    <phoneticPr fontId="1"/>
  </si>
  <si>
    <t>会社説明</t>
    <rPh sb="0" eb="2">
      <t>カイシャ</t>
    </rPh>
    <rPh sb="2" eb="4">
      <t>セツメイ</t>
    </rPh>
    <phoneticPr fontId="1"/>
  </si>
  <si>
    <t>業務説明</t>
    <rPh sb="0" eb="2">
      <t>ギョウム</t>
    </rPh>
    <rPh sb="2" eb="4">
      <t>セツメイ</t>
    </rPh>
    <phoneticPr fontId="1"/>
  </si>
  <si>
    <t>金沢工業大学用の特別プログラム</t>
    <rPh sb="0" eb="2">
      <t>カナザワ</t>
    </rPh>
    <rPh sb="2" eb="4">
      <t>コウギョウ</t>
    </rPh>
    <rPh sb="4" eb="6">
      <t>ダイガク</t>
    </rPh>
    <rPh sb="6" eb="7">
      <t>ヨウ</t>
    </rPh>
    <rPh sb="8" eb="10">
      <t>トクベツ</t>
    </rPh>
    <phoneticPr fontId="1"/>
  </si>
  <si>
    <t>他大学の学生との交流がある</t>
    <rPh sb="0" eb="3">
      <t>タダイガク</t>
    </rPh>
    <rPh sb="4" eb="6">
      <t>ガクセイ</t>
    </rPh>
    <rPh sb="8" eb="10">
      <t>コウリュウ</t>
    </rPh>
    <phoneticPr fontId="1"/>
  </si>
  <si>
    <t>その他</t>
    <rPh sb="2" eb="3">
      <t>タ</t>
    </rPh>
    <phoneticPr fontId="1"/>
  </si>
  <si>
    <t>時</t>
    <rPh sb="0" eb="1">
      <t>ジ</t>
    </rPh>
    <phoneticPr fontId="1"/>
  </si>
  <si>
    <t>分</t>
    <rPh sb="0" eb="1">
      <t>フン</t>
    </rPh>
    <phoneticPr fontId="1"/>
  </si>
  <si>
    <t>～</t>
    <phoneticPr fontId="1"/>
  </si>
  <si>
    <t>分　（休憩</t>
    <rPh sb="0" eb="1">
      <t>フン</t>
    </rPh>
    <rPh sb="3" eb="5">
      <t>キュウケイ</t>
    </rPh>
    <phoneticPr fontId="1"/>
  </si>
  <si>
    <t>分）</t>
    <rPh sb="0" eb="1">
      <t>フン</t>
    </rPh>
    <phoneticPr fontId="1"/>
  </si>
  <si>
    <t>年</t>
    <rPh sb="0" eb="1">
      <t>ネン</t>
    </rPh>
    <phoneticPr fontId="1"/>
  </si>
  <si>
    <t>月</t>
    <rPh sb="0" eb="1">
      <t>ツキ</t>
    </rPh>
    <phoneticPr fontId="1"/>
  </si>
  <si>
    <t>日</t>
    <rPh sb="0" eb="1">
      <t>ヒ</t>
    </rPh>
    <phoneticPr fontId="1"/>
  </si>
  <si>
    <t>日（</t>
    <rPh sb="0" eb="1">
      <t>ヒ</t>
    </rPh>
    <phoneticPr fontId="1"/>
  </si>
  <si>
    <t>）～</t>
    <phoneticPr fontId="1"/>
  </si>
  <si>
    <t>記入日：</t>
    <rPh sb="0" eb="2">
      <t>キニュウ</t>
    </rPh>
    <rPh sb="2" eb="3">
      <t>ビ</t>
    </rPh>
    <phoneticPr fontId="1"/>
  </si>
  <si>
    <t>金沢工業大学学生と相談の上、決定する</t>
    <rPh sb="0" eb="2">
      <t>カナザワ</t>
    </rPh>
    <rPh sb="2" eb="4">
      <t>コウギョウ</t>
    </rPh>
    <rPh sb="4" eb="6">
      <t>ダイガク</t>
    </rPh>
    <rPh sb="6" eb="8">
      <t>ガクセイ</t>
    </rPh>
    <rPh sb="9" eb="11">
      <t>ソウダン</t>
    </rPh>
    <rPh sb="12" eb="13">
      <t>ウエ</t>
    </rPh>
    <rPh sb="14" eb="16">
      <t>ケッテイ</t>
    </rPh>
    <phoneticPr fontId="1"/>
  </si>
  <si>
    <t>）</t>
    <phoneticPr fontId="1"/>
  </si>
  <si>
    <t>実働日数：</t>
    <phoneticPr fontId="1"/>
  </si>
  <si>
    <t>期間：</t>
    <rPh sb="0" eb="2">
      <t>キカン</t>
    </rPh>
    <phoneticPr fontId="1"/>
  </si>
  <si>
    <t>研修時間：</t>
    <rPh sb="0" eb="2">
      <t>ケンシュウ</t>
    </rPh>
    <rPh sb="2" eb="4">
      <t>ジカン</t>
    </rPh>
    <phoneticPr fontId="1"/>
  </si>
  <si>
    <t>日間</t>
    <rPh sb="0" eb="1">
      <t>ニチ</t>
    </rPh>
    <rPh sb="1" eb="2">
      <t>カン</t>
    </rPh>
    <phoneticPr fontId="1"/>
  </si>
  <si>
    <t>主な
事業内容</t>
    <rPh sb="0" eb="1">
      <t>オモ</t>
    </rPh>
    <rPh sb="3" eb="5">
      <t>ジギョウ</t>
    </rPh>
    <rPh sb="5" eb="7">
      <t>ナイヨウ</t>
    </rPh>
    <phoneticPr fontId="1"/>
  </si>
  <si>
    <t>-</t>
    <phoneticPr fontId="1"/>
  </si>
  <si>
    <t>都道府県：</t>
    <rPh sb="0" eb="4">
      <t>トドウフケン</t>
    </rPh>
    <phoneticPr fontId="1"/>
  </si>
  <si>
    <t>住所：</t>
    <rPh sb="0" eb="2">
      <t>ジュウショ</t>
    </rPh>
    <phoneticPr fontId="1"/>
  </si>
  <si>
    <t>部署・役職：</t>
    <rPh sb="0" eb="2">
      <t>ブショ</t>
    </rPh>
    <rPh sb="3" eb="5">
      <t>ヤクショク</t>
    </rPh>
    <phoneticPr fontId="1"/>
  </si>
  <si>
    <t>担当者名：</t>
    <rPh sb="0" eb="3">
      <t>タントウシャ</t>
    </rPh>
    <rPh sb="3" eb="4">
      <t>メイ</t>
    </rPh>
    <phoneticPr fontId="1"/>
  </si>
  <si>
    <t>Tel.</t>
    <phoneticPr fontId="1"/>
  </si>
  <si>
    <t>ご担当窓口
部署・役職・氏名</t>
    <rPh sb="1" eb="3">
      <t>タントウ</t>
    </rPh>
    <rPh sb="3" eb="5">
      <t>マドグチ</t>
    </rPh>
    <rPh sb="6" eb="8">
      <t>ブショ</t>
    </rPh>
    <rPh sb="9" eb="11">
      <t>ヤクショク</t>
    </rPh>
    <rPh sb="12" eb="14">
      <t>シメイ</t>
    </rPh>
    <phoneticPr fontId="1"/>
  </si>
  <si>
    <t>所在地</t>
    <rPh sb="0" eb="2">
      <t>ショザイ</t>
    </rPh>
    <phoneticPr fontId="1"/>
  </si>
  <si>
    <t>（詳細記入欄）　足りない場合は、別紙を添付してください。</t>
    <rPh sb="1" eb="3">
      <t>ショウサイ</t>
    </rPh>
    <rPh sb="3" eb="5">
      <t>キニュウ</t>
    </rPh>
    <rPh sb="5" eb="6">
      <t>ラン</t>
    </rPh>
    <rPh sb="8" eb="9">
      <t>タ</t>
    </rPh>
    <rPh sb="12" eb="14">
      <t>バアイ</t>
    </rPh>
    <rPh sb="16" eb="18">
      <t>ベッシ</t>
    </rPh>
    <rPh sb="19" eb="21">
      <t>テンプ</t>
    </rPh>
    <phoneticPr fontId="1"/>
  </si>
  <si>
    <t>名</t>
    <rPh sb="0" eb="1">
      <t>メイ</t>
    </rPh>
    <phoneticPr fontId="1"/>
  </si>
  <si>
    <r>
      <rPr>
        <sz val="12"/>
        <rFont val="ＭＳ Ｐゴシック"/>
        <family val="3"/>
        <charset val="128"/>
      </rPr>
      <t>研修内容</t>
    </r>
    <r>
      <rPr>
        <sz val="11"/>
        <rFont val="ＭＳ Ｐゴシック"/>
        <family val="3"/>
        <charset val="128"/>
      </rPr>
      <t xml:space="preserve">
</t>
    </r>
    <r>
      <rPr>
        <sz val="8"/>
        <rFont val="ＭＳ Ｐゴシック"/>
        <family val="3"/>
        <charset val="128"/>
      </rPr>
      <t>該当する項目すべてに
「○」をご記入ください。</t>
    </r>
    <rPh sb="0" eb="2">
      <t>ケンシュウ</t>
    </rPh>
    <rPh sb="2" eb="4">
      <t>ナイヨウ</t>
    </rPh>
    <rPh sb="6" eb="8">
      <t>ガイトウ</t>
    </rPh>
    <rPh sb="10" eb="12">
      <t>コウモク</t>
    </rPh>
    <rPh sb="22" eb="24">
      <t>キニュウ</t>
    </rPh>
    <phoneticPr fontId="1"/>
  </si>
  <si>
    <t>問題発見解決</t>
    <rPh sb="0" eb="2">
      <t>モンダイ</t>
    </rPh>
    <rPh sb="2" eb="4">
      <t>ハッケン</t>
    </rPh>
    <rPh sb="4" eb="6">
      <t>カイケツ</t>
    </rPh>
    <phoneticPr fontId="1"/>
  </si>
  <si>
    <r>
      <t xml:space="preserve">通勤費
</t>
    </r>
    <r>
      <rPr>
        <sz val="8"/>
        <color indexed="8"/>
        <rFont val="ＭＳ Ｐゴシック"/>
        <family val="3"/>
        <charset val="128"/>
      </rPr>
      <t>宿泊先から勤務先まで</t>
    </r>
    <rPh sb="0" eb="2">
      <t>ツウキン</t>
    </rPh>
    <rPh sb="2" eb="3">
      <t>ヒ</t>
    </rPh>
    <rPh sb="4" eb="6">
      <t>シュクハク</t>
    </rPh>
    <rPh sb="6" eb="7">
      <t>サキ</t>
    </rPh>
    <rPh sb="9" eb="12">
      <t>キンムサキ</t>
    </rPh>
    <phoneticPr fontId="1"/>
  </si>
  <si>
    <t>手当</t>
    <rPh sb="0" eb="2">
      <t>テアテ</t>
    </rPh>
    <phoneticPr fontId="1"/>
  </si>
  <si>
    <t>食費</t>
    <rPh sb="0" eb="2">
      <t>ショクヒ</t>
    </rPh>
    <phoneticPr fontId="1"/>
  </si>
  <si>
    <t>学生への
連絡事項</t>
    <rPh sb="0" eb="2">
      <t>ガクセイ</t>
    </rPh>
    <rPh sb="5" eb="7">
      <t>レンラク</t>
    </rPh>
    <rPh sb="7" eb="9">
      <t>ジコウ</t>
    </rPh>
    <phoneticPr fontId="1"/>
  </si>
  <si>
    <r>
      <t xml:space="preserve">研修期間
</t>
    </r>
    <r>
      <rPr>
        <sz val="8"/>
        <color indexed="10"/>
        <rFont val="ＭＳ Ｐゴシック"/>
        <family val="3"/>
        <charset val="128"/>
      </rPr>
      <t>　（複数ある場合、「受入書」を、複数ご提出ください。）</t>
    </r>
    <rPh sb="2" eb="4">
      <t>キカン</t>
    </rPh>
    <phoneticPr fontId="1"/>
  </si>
  <si>
    <r>
      <t xml:space="preserve">受入可能人数
</t>
    </r>
    <r>
      <rPr>
        <sz val="8"/>
        <color indexed="8"/>
        <rFont val="ＭＳ Ｐゴシック"/>
        <family val="3"/>
        <charset val="128"/>
      </rPr>
      <t>（上限）</t>
    </r>
    <rPh sb="0" eb="2">
      <t>ウケイレ</t>
    </rPh>
    <rPh sb="2" eb="4">
      <t>カノウ</t>
    </rPh>
    <rPh sb="4" eb="6">
      <t>ニンズウ</t>
    </rPh>
    <rPh sb="8" eb="10">
      <t>ジョウゲン</t>
    </rPh>
    <phoneticPr fontId="1"/>
  </si>
  <si>
    <t>送付先：　intern@kanazawa-it.ac.jp　（メール）にお願いします。</t>
    <phoneticPr fontId="1"/>
  </si>
  <si>
    <t>社員からの指導、社員との交流等がある</t>
    <rPh sb="0" eb="2">
      <t>シャイン</t>
    </rPh>
    <rPh sb="5" eb="7">
      <t>シドウ</t>
    </rPh>
    <rPh sb="8" eb="10">
      <t>シャイン</t>
    </rPh>
    <rPh sb="12" eb="14">
      <t>コウリュウ</t>
    </rPh>
    <rPh sb="14" eb="15">
      <t>トウ</t>
    </rPh>
    <phoneticPr fontId="1"/>
  </si>
  <si>
    <t>実業務に近い実践的な課題設定があるプログラム</t>
    <rPh sb="0" eb="1">
      <t>ジツ</t>
    </rPh>
    <rPh sb="1" eb="3">
      <t>ギョウム</t>
    </rPh>
    <rPh sb="4" eb="5">
      <t>チカ</t>
    </rPh>
    <rPh sb="6" eb="9">
      <t>ジッセンテキ</t>
    </rPh>
    <rPh sb="10" eb="12">
      <t>カダイ</t>
    </rPh>
    <rPh sb="12" eb="14">
      <t>セッテイ</t>
    </rPh>
    <phoneticPr fontId="1"/>
  </si>
  <si>
    <t>業務上の問題等を発見し、解決方法を考えるプログラム</t>
    <rPh sb="0" eb="3">
      <t>ギョウムジョウ</t>
    </rPh>
    <rPh sb="4" eb="6">
      <t>モンダイ</t>
    </rPh>
    <rPh sb="6" eb="7">
      <t>トウ</t>
    </rPh>
    <rPh sb="8" eb="10">
      <t>ハッケン</t>
    </rPh>
    <rPh sb="12" eb="14">
      <t>カイケツ</t>
    </rPh>
    <rPh sb="14" eb="16">
      <t>ホウホウ</t>
    </rPh>
    <rPh sb="17" eb="18">
      <t>カンガ</t>
    </rPh>
    <phoneticPr fontId="1"/>
  </si>
  <si>
    <t>その他受入条件
（受入条件の補足）</t>
    <rPh sb="2" eb="3">
      <t>タ</t>
    </rPh>
    <rPh sb="3" eb="5">
      <t>ウケイレ</t>
    </rPh>
    <rPh sb="5" eb="7">
      <t>ジョウケン</t>
    </rPh>
    <rPh sb="9" eb="11">
      <t>ウケイレ</t>
    </rPh>
    <rPh sb="11" eb="13">
      <t>ジョウケン</t>
    </rPh>
    <rPh sb="14" eb="16">
      <t>ホソク</t>
    </rPh>
    <phoneticPr fontId="1"/>
  </si>
  <si>
    <t>グループワークがある</t>
    <phoneticPr fontId="1"/>
  </si>
  <si>
    <t>←（支給しない・全額支給・一部支給）から選択</t>
    <rPh sb="2" eb="4">
      <t>シキュウ</t>
    </rPh>
    <rPh sb="8" eb="10">
      <t>ゼンガク</t>
    </rPh>
    <rPh sb="10" eb="12">
      <t>シキュウ</t>
    </rPh>
    <rPh sb="13" eb="15">
      <t>イチブ</t>
    </rPh>
    <rPh sb="15" eb="17">
      <t>シキュウ</t>
    </rPh>
    <rPh sb="20" eb="22">
      <t>センタク</t>
    </rPh>
    <phoneticPr fontId="1"/>
  </si>
  <si>
    <r>
      <t xml:space="preserve">赴任旅費
</t>
    </r>
    <r>
      <rPr>
        <sz val="8"/>
        <color indexed="8"/>
        <rFont val="ＭＳ Ｐゴシック"/>
        <family val="3"/>
        <charset val="128"/>
      </rPr>
      <t>学生の居所から宿泊先まで</t>
    </r>
    <rPh sb="0" eb="2">
      <t>フニン</t>
    </rPh>
    <rPh sb="2" eb="4">
      <t>リョヒ</t>
    </rPh>
    <rPh sb="5" eb="7">
      <t>ガクセイ</t>
    </rPh>
    <rPh sb="8" eb="10">
      <t>キョショ</t>
    </rPh>
    <rPh sb="12" eb="14">
      <t>シュクハク</t>
    </rPh>
    <rPh sb="14" eb="15">
      <t>サキ</t>
    </rPh>
    <phoneticPr fontId="1"/>
  </si>
  <si>
    <t>金沢工業大学
学生の選考</t>
    <rPh sb="0" eb="2">
      <t>カナザワ</t>
    </rPh>
    <rPh sb="2" eb="4">
      <t>コウギョウ</t>
    </rPh>
    <rPh sb="4" eb="6">
      <t>ダイガク</t>
    </rPh>
    <rPh sb="7" eb="9">
      <t>ガクセイ</t>
    </rPh>
    <rPh sb="10" eb="12">
      <t>センコウ</t>
    </rPh>
    <phoneticPr fontId="1"/>
  </si>
  <si>
    <t>選考の補足情報</t>
    <rPh sb="0" eb="2">
      <t>センコウ</t>
    </rPh>
    <rPh sb="3" eb="5">
      <t>ホソク</t>
    </rPh>
    <rPh sb="5" eb="7">
      <t>ジョウホウ</t>
    </rPh>
    <phoneticPr fontId="1"/>
  </si>
  <si>
    <t>宿泊費
（宿泊先の提供）</t>
    <rPh sb="0" eb="3">
      <t>シュクハクヒ</t>
    </rPh>
    <rPh sb="5" eb="7">
      <t>シュクハク</t>
    </rPh>
    <rPh sb="7" eb="8">
      <t>サキ</t>
    </rPh>
    <rPh sb="9" eb="11">
      <t>テイキョウ</t>
    </rPh>
    <phoneticPr fontId="1"/>
  </si>
  <si>
    <t>ビジネスマナー研修がある</t>
    <rPh sb="7" eb="9">
      <t>ケンシュウ</t>
    </rPh>
    <phoneticPr fontId="1"/>
  </si>
  <si>
    <t>受入書No.</t>
    <rPh sb="0" eb="2">
      <t>ウケイレ</t>
    </rPh>
    <rPh sb="2" eb="3">
      <t>ショ</t>
    </rPh>
    <phoneticPr fontId="1"/>
  </si>
  <si>
    <r>
      <rPr>
        <sz val="8"/>
        <color indexed="56"/>
        <rFont val="ＭＳ Ｐゴシック"/>
        <family val="3"/>
        <charset val="128"/>
      </rPr>
      <t>*事前に学生に伝えるべき内容等がございましたらご記入ください。また、</t>
    </r>
    <r>
      <rPr>
        <sz val="8"/>
        <color indexed="10"/>
        <rFont val="ＭＳ Ｐゴシック"/>
        <family val="3"/>
        <charset val="128"/>
      </rPr>
      <t>参加が確定した学生と直接やりとりをお願い申し上げます。</t>
    </r>
    <rPh sb="34" eb="36">
      <t>サンカ</t>
    </rPh>
    <rPh sb="44" eb="46">
      <t>チョクセツ</t>
    </rPh>
    <rPh sb="52" eb="53">
      <t>ネガ</t>
    </rPh>
    <rPh sb="54" eb="55">
      <t>モウ</t>
    </rPh>
    <rPh sb="56" eb="57">
      <t>ア</t>
    </rPh>
    <phoneticPr fontId="1"/>
  </si>
  <si>
    <t>*遠方からの参加で、勤務先への通勤が困難な場合の宿泊費（先）です。支給いただける場合の形態（施設、条件等、前泊、後泊等）のご記入ください。</t>
    <rPh sb="18" eb="20">
      <t>コンナン</t>
    </rPh>
    <rPh sb="28" eb="29">
      <t>サキ</t>
    </rPh>
    <rPh sb="53" eb="55">
      <t>ゼンパク</t>
    </rPh>
    <rPh sb="56" eb="57">
      <t>アト</t>
    </rPh>
    <rPh sb="57" eb="58">
      <t>ハク</t>
    </rPh>
    <rPh sb="58" eb="59">
      <t>トウ</t>
    </rPh>
    <rPh sb="62" eb="64">
      <t>キニュウ</t>
    </rPh>
    <phoneticPr fontId="1"/>
  </si>
  <si>
    <r>
      <t>*</t>
    </r>
    <r>
      <rPr>
        <sz val="8"/>
        <color indexed="10"/>
        <rFont val="ＭＳ Ｐゴシック"/>
        <family val="3"/>
        <charset val="128"/>
      </rPr>
      <t>応募締切日または本学夏期休暇期間終了までに本学から連絡がない場合、今夏は応募者がなかったとご認識ください。</t>
    </r>
    <rPh sb="1" eb="3">
      <t>オウボ</t>
    </rPh>
    <rPh sb="3" eb="5">
      <t>シメキリ</t>
    </rPh>
    <rPh sb="5" eb="6">
      <t>ビ</t>
    </rPh>
    <rPh sb="9" eb="11">
      <t>ホンガク</t>
    </rPh>
    <rPh sb="17" eb="19">
      <t>シュウリョウ</t>
    </rPh>
    <rPh sb="22" eb="24">
      <t>ホンガク</t>
    </rPh>
    <rPh sb="26" eb="28">
      <t>レンラク</t>
    </rPh>
    <rPh sb="31" eb="33">
      <t>バアイ</t>
    </rPh>
    <rPh sb="34" eb="36">
      <t>コンカ</t>
    </rPh>
    <rPh sb="37" eb="40">
      <t>オウボシャ</t>
    </rPh>
    <rPh sb="47" eb="49">
      <t>ニンシキ</t>
    </rPh>
    <phoneticPr fontId="1"/>
  </si>
  <si>
    <t>情報</t>
    <rPh sb="0" eb="2">
      <t>ジョウホウ</t>
    </rPh>
    <phoneticPr fontId="1"/>
  </si>
  <si>
    <t>建築</t>
    <rPh sb="0" eb="2">
      <t>ケンチク</t>
    </rPh>
    <phoneticPr fontId="1"/>
  </si>
  <si>
    <t>大学院</t>
    <phoneticPr fontId="1"/>
  </si>
  <si>
    <t>ロボティクス</t>
    <phoneticPr fontId="1"/>
  </si>
  <si>
    <t>応用化学</t>
    <rPh sb="0" eb="2">
      <t>オウヨウ</t>
    </rPh>
    <rPh sb="2" eb="4">
      <t>カガク</t>
    </rPh>
    <phoneticPr fontId="1"/>
  </si>
  <si>
    <t>応用バイオ</t>
    <rPh sb="0" eb="2">
      <t>オウヨウ</t>
    </rPh>
    <phoneticPr fontId="1"/>
  </si>
  <si>
    <t>学部3・4年生</t>
    <phoneticPr fontId="1"/>
  </si>
  <si>
    <t>受入
学科</t>
    <rPh sb="0" eb="2">
      <t>ウケイレ</t>
    </rPh>
    <rPh sb="3" eb="5">
      <t>ガッカ</t>
    </rPh>
    <phoneticPr fontId="1"/>
  </si>
  <si>
    <t>機械</t>
    <rPh sb="0" eb="2">
      <t>キカイ</t>
    </rPh>
    <phoneticPr fontId="1"/>
  </si>
  <si>
    <t>指定なし</t>
    <rPh sb="0" eb="2">
      <t>シテイ</t>
    </rPh>
    <phoneticPr fontId="1"/>
  </si>
  <si>
    <r>
      <t xml:space="preserve">研修名・テーマ
</t>
    </r>
    <r>
      <rPr>
        <sz val="8"/>
        <color indexed="10"/>
        <rFont val="ＭＳ Ｐゴシック"/>
        <family val="3"/>
        <charset val="128"/>
      </rPr>
      <t>（複数ある場合、「受入書」を、複数ご提出ください。）</t>
    </r>
    <phoneticPr fontId="1"/>
  </si>
  <si>
    <r>
      <t xml:space="preserve">種類
</t>
    </r>
    <r>
      <rPr>
        <sz val="8"/>
        <color indexed="10"/>
        <rFont val="ＭＳ Ｐゴシック"/>
        <family val="3"/>
        <charset val="128"/>
      </rPr>
      <t>（複数ある場合、「受入書」を、複数ご提出ください。）</t>
    </r>
    <rPh sb="0" eb="2">
      <t>シュルイ</t>
    </rPh>
    <phoneticPr fontId="1"/>
  </si>
  <si>
    <t>○</t>
    <phoneticPr fontId="1"/>
  </si>
  <si>
    <t>研修内容は、本学向けの独自内容である必要はございません。</t>
    <rPh sb="0" eb="2">
      <t>ケンシュウ</t>
    </rPh>
    <rPh sb="2" eb="4">
      <t>ナイヨウ</t>
    </rPh>
    <rPh sb="6" eb="8">
      <t>ホンガク</t>
    </rPh>
    <rPh sb="8" eb="9">
      <t>ム</t>
    </rPh>
    <rPh sb="11" eb="13">
      <t>ドクジ</t>
    </rPh>
    <rPh sb="13" eb="15">
      <t>ナイヨウ</t>
    </rPh>
    <rPh sb="18" eb="20">
      <t>ヒツヨウ</t>
    </rPh>
    <phoneticPr fontId="1"/>
  </si>
  <si>
    <t>・対象学年：全学年​</t>
  </si>
  <si>
    <t>・実施内容：企業が設定した内容​</t>
  </si>
  <si>
    <t>・実施方法：対面・オンライン・ハイフレックスのいずれも可能</t>
  </si>
  <si>
    <t>・対象学年：学部3・4年生、修士1・2年生</t>
    <rPh sb="11" eb="13">
      <t>ネンセイ</t>
    </rPh>
    <rPh sb="19" eb="21">
      <t>ネンセイ</t>
    </rPh>
    <phoneticPr fontId="1"/>
  </si>
  <si>
    <t>・実施内容：就業体験は必須　※参加日数の半分以上で就業体験を行う​</t>
  </si>
  <si>
    <t>・実施方法：対面​</t>
  </si>
  <si>
    <t>・取得した学生情報の採用活動への活用は「採用活動開始以降に限り、可」</t>
  </si>
  <si>
    <t>公募のプログラム（リクナビ、マイナビ、企業様ホームページで公開）等と、同一のもので結構でございます。</t>
    <rPh sb="0" eb="2">
      <t>コウボ</t>
    </rPh>
    <rPh sb="19" eb="22">
      <t>キギョウサマ</t>
    </rPh>
    <rPh sb="29" eb="31">
      <t>コウカイ</t>
    </rPh>
    <rPh sb="32" eb="33">
      <t>トウ</t>
    </rPh>
    <rPh sb="35" eb="37">
      <t>ドウイツ</t>
    </rPh>
    <rPh sb="41" eb="43">
      <t>ケッコウ</t>
    </rPh>
    <phoneticPr fontId="1"/>
  </si>
  <si>
    <t>ＫＩＴサマーインターンシップでは、本学学生が「ＫＩＴサマーインターンシップ・エントリーシート」でエントリー致します。</t>
    <rPh sb="17" eb="19">
      <t>ホンガク</t>
    </rPh>
    <rPh sb="19" eb="21">
      <t>ガクセイ</t>
    </rPh>
    <rPh sb="53" eb="54">
      <t>イタ</t>
    </rPh>
    <phoneticPr fontId="1"/>
  </si>
  <si>
    <t>←（6月30日・7月31日・
　　その他の期限）から選択</t>
    <rPh sb="3" eb="4">
      <t>ガツ</t>
    </rPh>
    <rPh sb="6" eb="7">
      <t>ニチ</t>
    </rPh>
    <rPh sb="9" eb="10">
      <t>ガツ</t>
    </rPh>
    <rPh sb="12" eb="13">
      <t>ニチ</t>
    </rPh>
    <rPh sb="19" eb="20">
      <t>タ</t>
    </rPh>
    <rPh sb="21" eb="23">
      <t>キゲン</t>
    </rPh>
    <rPh sb="26" eb="28">
      <t>センタク</t>
    </rPh>
    <phoneticPr fontId="1"/>
  </si>
  <si>
    <t>*本学はインターンシップ及び企業体験の選考試験は公欠扱いになりません。授業優先となりますので、選考試験日程にご配慮ください。電話面談等もご検討ください。</t>
    <rPh sb="12" eb="13">
      <t>オヨ</t>
    </rPh>
    <rPh sb="14" eb="18">
      <t>キギョウタイケン</t>
    </rPh>
    <rPh sb="19" eb="21">
      <t>センコウ</t>
    </rPh>
    <rPh sb="21" eb="23">
      <t>シケン</t>
    </rPh>
    <rPh sb="49" eb="51">
      <t>シケン</t>
    </rPh>
    <rPh sb="66" eb="67">
      <t>トウ</t>
    </rPh>
    <phoneticPr fontId="1"/>
  </si>
  <si>
    <r>
      <rPr>
        <sz val="8"/>
        <color indexed="56"/>
        <rFont val="ＭＳ Ｐゴシック"/>
        <family val="3"/>
        <charset val="128"/>
      </rPr>
      <t>「選考あり」の場合↓を入力してください。</t>
    </r>
    <r>
      <rPr>
        <sz val="8"/>
        <color indexed="8"/>
        <rFont val="ＭＳ Ｐゴシック"/>
        <family val="3"/>
        <charset val="128"/>
      </rPr>
      <t>　</t>
    </r>
    <r>
      <rPr>
        <sz val="8"/>
        <color indexed="10"/>
        <rFont val="ＭＳ Ｐゴシック"/>
        <family val="3"/>
        <charset val="128"/>
      </rPr>
      <t>「選考なし」の場合、本学が推薦した学生を、特別な事情の無い限り、インターンシップ及び企業体験に受け入れていただけるようお願い申し上げます。</t>
    </r>
    <rPh sb="1" eb="3">
      <t>センコウ</t>
    </rPh>
    <rPh sb="7" eb="9">
      <t>バアイ</t>
    </rPh>
    <rPh sb="11" eb="13">
      <t>ニュウリョク</t>
    </rPh>
    <rPh sb="22" eb="24">
      <t>センコウ</t>
    </rPh>
    <rPh sb="28" eb="30">
      <t>バアイ</t>
    </rPh>
    <rPh sb="42" eb="44">
      <t>トクベツ</t>
    </rPh>
    <rPh sb="45" eb="47">
      <t>ジジョウ</t>
    </rPh>
    <rPh sb="48" eb="49">
      <t>ナ</t>
    </rPh>
    <rPh sb="50" eb="51">
      <t>カギ</t>
    </rPh>
    <rPh sb="61" eb="62">
      <t>オヨ</t>
    </rPh>
    <rPh sb="63" eb="67">
      <t>キギョウタイケン</t>
    </rPh>
    <rPh sb="81" eb="82">
      <t>ネガ</t>
    </rPh>
    <rPh sb="83" eb="84">
      <t>モウ</t>
    </rPh>
    <rPh sb="85" eb="86">
      <t>ア</t>
    </rPh>
    <phoneticPr fontId="1"/>
  </si>
  <si>
    <t>全参加学生共通のプログラム</t>
    <rPh sb="0" eb="1">
      <t>ゼン</t>
    </rPh>
    <rPh sb="1" eb="3">
      <t>サンカ</t>
    </rPh>
    <rPh sb="3" eb="5">
      <t>ガクセイ</t>
    </rPh>
    <rPh sb="4" eb="5">
      <t>セイ</t>
    </rPh>
    <rPh sb="5" eb="7">
      <t>キョウツウ</t>
    </rPh>
    <phoneticPr fontId="1"/>
  </si>
  <si>
    <t>*遠方からの参加によるインターンシップ及び企業体験につきましては、学生への負担も大きくなることから、交通費のご提供にご配慮いただきたく存じます。</t>
    <rPh sb="1" eb="3">
      <t>エンポウ</t>
    </rPh>
    <rPh sb="6" eb="8">
      <t>サンカ</t>
    </rPh>
    <rPh sb="19" eb="20">
      <t>オヨ</t>
    </rPh>
    <rPh sb="21" eb="25">
      <t>キギョウタイケン</t>
    </rPh>
    <rPh sb="33" eb="35">
      <t>ガクセイ</t>
    </rPh>
    <rPh sb="37" eb="39">
      <t>フタン</t>
    </rPh>
    <rPh sb="40" eb="41">
      <t>オオ</t>
    </rPh>
    <rPh sb="50" eb="53">
      <t>コウツウヒ</t>
    </rPh>
    <rPh sb="55" eb="57">
      <t>テイキョウ</t>
    </rPh>
    <rPh sb="59" eb="61">
      <t>ハイリョ</t>
    </rPh>
    <rPh sb="67" eb="68">
      <t>ゾン</t>
    </rPh>
    <phoneticPr fontId="1"/>
  </si>
  <si>
    <t>*インターンシップ及び企業体験は教育の一環であり、手当の支給は必要条件とは考えておりませんが、支給がある場合は貴社の基準に基づいて行って下さい。</t>
    <rPh sb="9" eb="10">
      <t>オヨ</t>
    </rPh>
    <rPh sb="11" eb="15">
      <t>キギョウタイケン</t>
    </rPh>
    <rPh sb="16" eb="18">
      <t>キョウイク</t>
    </rPh>
    <rPh sb="19" eb="21">
      <t>イッカン</t>
    </rPh>
    <rPh sb="25" eb="27">
      <t>テアテ</t>
    </rPh>
    <rPh sb="28" eb="30">
      <t>シキュウ</t>
    </rPh>
    <rPh sb="31" eb="33">
      <t>ヒツヨウ</t>
    </rPh>
    <rPh sb="33" eb="35">
      <t>ジョウケン</t>
    </rPh>
    <rPh sb="37" eb="38">
      <t>カンガ</t>
    </rPh>
    <rPh sb="47" eb="49">
      <t>シキュウ</t>
    </rPh>
    <rPh sb="52" eb="54">
      <t>バアイ</t>
    </rPh>
    <rPh sb="55" eb="57">
      <t>キシャ</t>
    </rPh>
    <rPh sb="58" eb="60">
      <t>キジュン</t>
    </rPh>
    <rPh sb="61" eb="62">
      <t>モト</t>
    </rPh>
    <rPh sb="65" eb="66">
      <t>イ</t>
    </rPh>
    <rPh sb="68" eb="69">
      <t>クダ</t>
    </rPh>
    <phoneticPr fontId="1"/>
  </si>
  <si>
    <t>【金沢工業大学窓口】　進路開発センター　インターンシップ担当　TEL：076-294-6985</t>
    <phoneticPr fontId="1"/>
  </si>
  <si>
    <t>実施方法</t>
    <rPh sb="0" eb="2">
      <t>ジッシ</t>
    </rPh>
    <rPh sb="2" eb="4">
      <t>ホウホウ</t>
    </rPh>
    <phoneticPr fontId="1"/>
  </si>
  <si>
    <t>■ ＫＩＴサマーインターンシップとは</t>
    <phoneticPr fontId="1"/>
  </si>
  <si>
    <r>
      <t>ＫＩＴサマーインターンシップとは、</t>
    </r>
    <r>
      <rPr>
        <b/>
        <sz val="10"/>
        <color indexed="10"/>
        <rFont val="HGPｺﾞｼｯｸM"/>
        <family val="3"/>
        <charset val="128"/>
      </rPr>
      <t>本学学生に参加枠をいただく</t>
    </r>
    <r>
      <rPr>
        <sz val="10"/>
        <color indexed="8"/>
        <rFont val="HGPｺﾞｼｯｸM"/>
        <family val="3"/>
        <charset val="128"/>
      </rPr>
      <t>インターンシップです。</t>
    </r>
    <rPh sb="17" eb="19">
      <t>ホンガク</t>
    </rPh>
    <rPh sb="19" eb="21">
      <t>ガクセイ</t>
    </rPh>
    <rPh sb="22" eb="24">
      <t>サンカ</t>
    </rPh>
    <rPh sb="24" eb="25">
      <t>ワク</t>
    </rPh>
    <phoneticPr fontId="1"/>
  </si>
  <si>
    <t>研修内容や受入条件等を記載した「ＫＩＴサマーインターンシップ受入書」をお送りいただいた企業様に対し、</t>
    <phoneticPr fontId="1"/>
  </si>
  <si>
    <t>参加を希望する本学学生のエントリーシートを、本学が取りまとめてお送りします。</t>
    <phoneticPr fontId="1"/>
  </si>
  <si>
    <t>■ 「インターンシップ」と「企業体験」の違い</t>
    <phoneticPr fontId="1"/>
  </si>
  <si>
    <r>
      <t>　インターンシップ</t>
    </r>
    <r>
      <rPr>
        <b/>
        <sz val="10"/>
        <color indexed="9"/>
        <rFont val="ＭＳ 明朝"/>
        <family val="1"/>
        <charset val="128"/>
      </rPr>
      <t>​</t>
    </r>
    <r>
      <rPr>
        <sz val="10"/>
        <color indexed="9"/>
        <rFont val="HGPｺﾞｼｯｸM"/>
        <family val="3"/>
        <charset val="128"/>
      </rPr>
      <t>　　　</t>
    </r>
    <phoneticPr fontId="1"/>
  </si>
  <si>
    <r>
      <t>・実施日数：5日間以上(学生の夏期休暇期間中)</t>
    </r>
    <r>
      <rPr>
        <sz val="10"/>
        <color indexed="8"/>
        <rFont val="HGPｺﾞｼｯｸM"/>
        <family val="3"/>
        <charset val="128"/>
      </rPr>
      <t>​</t>
    </r>
    <rPh sb="1" eb="5">
      <t>ジッシニッスウ</t>
    </rPh>
    <phoneticPr fontId="1"/>
  </si>
  <si>
    <r>
      <t>　オンライン（テレワークが常態化している場合可能）</t>
    </r>
    <r>
      <rPr>
        <sz val="10"/>
        <color indexed="8"/>
        <rFont val="ＭＳ 明朝"/>
        <family val="1"/>
        <charset val="128"/>
      </rPr>
      <t>​</t>
    </r>
    <phoneticPr fontId="1"/>
  </si>
  <si>
    <t>　ハイフレックス(対面＋オンライン)</t>
    <phoneticPr fontId="1"/>
  </si>
  <si>
    <r>
      <t>　企業体験　</t>
    </r>
    <r>
      <rPr>
        <sz val="10"/>
        <color indexed="9"/>
        <rFont val="HGPｺﾞｼｯｸM"/>
        <family val="3"/>
        <charset val="128"/>
      </rPr>
      <t>　</t>
    </r>
    <rPh sb="1" eb="5">
      <t>キギョウタイケン</t>
    </rPh>
    <phoneticPr fontId="1"/>
  </si>
  <si>
    <r>
      <t>・実施日数：指定なし(学生の夏期休業期間中)</t>
    </r>
    <r>
      <rPr>
        <sz val="10"/>
        <color indexed="8"/>
        <rFont val="HGPｺﾞｼｯｸM"/>
        <family val="3"/>
        <charset val="128"/>
      </rPr>
      <t>​</t>
    </r>
    <rPh sb="1" eb="5">
      <t>ジッシニッスウ</t>
    </rPh>
    <phoneticPr fontId="1"/>
  </si>
  <si>
    <t>■ エントリーについて</t>
    <phoneticPr fontId="1"/>
  </si>
  <si>
    <r>
      <t>・インターンシップ終了後に必ず学生にフィードバックを行う</t>
    </r>
    <r>
      <rPr>
        <sz val="10"/>
        <color indexed="8"/>
        <rFont val="ＭＳ 明朝"/>
        <family val="1"/>
        <charset val="128"/>
      </rPr>
      <t xml:space="preserve">​ </t>
    </r>
    <phoneticPr fontId="12"/>
  </si>
  <si>
    <r>
      <t>ＫＩＴサマーインターンシップ受入書の、［■内容］の項目</t>
    </r>
    <r>
      <rPr>
        <sz val="10"/>
        <color indexed="10"/>
        <rFont val="HGPｺﾞｼｯｸM"/>
        <family val="3"/>
        <charset val="128"/>
      </rPr>
      <t>［種類］</t>
    </r>
    <r>
      <rPr>
        <sz val="10"/>
        <rFont val="HGPｺﾞｼｯｸM"/>
        <family val="3"/>
        <charset val="128"/>
      </rPr>
      <t>欄で選択いただく</t>
    </r>
    <rPh sb="21" eb="23">
      <t>ナイヨウ</t>
    </rPh>
    <rPh sb="25" eb="27">
      <t>コウモク</t>
    </rPh>
    <rPh sb="28" eb="30">
      <t>シュルイ</t>
    </rPh>
    <rPh sb="31" eb="32">
      <t>ラン</t>
    </rPh>
    <rPh sb="33" eb="35">
      <t>センタク</t>
    </rPh>
    <phoneticPr fontId="1"/>
  </si>
  <si>
    <t>「インターンシップ」と「企業体験」の定義を以下に記載します。</t>
    <phoneticPr fontId="1"/>
  </si>
  <si>
    <r>
      <rPr>
        <sz val="9"/>
        <color indexed="9"/>
        <rFont val="HGPｺﾞｼｯｸM"/>
        <family val="3"/>
        <charset val="128"/>
      </rPr>
      <t>★教育的価値が高いため、本学では当プログラムを奨励しています</t>
    </r>
    <r>
      <rPr>
        <sz val="9"/>
        <color indexed="9"/>
        <rFont val="ＭＳ 明朝"/>
        <family val="1"/>
        <charset val="128"/>
      </rPr>
      <t>​</t>
    </r>
    <phoneticPr fontId="1"/>
  </si>
  <si>
    <r>
      <rPr>
        <sz val="9"/>
        <color indexed="9"/>
        <rFont val="HGPｺﾞｼｯｸM"/>
        <family val="3"/>
        <charset val="128"/>
      </rPr>
      <t>★企業研究の価値が高いため、本学では当プログラムを奨励しています</t>
    </r>
    <r>
      <rPr>
        <sz val="9"/>
        <color indexed="9"/>
        <rFont val="ＭＳ 明朝"/>
        <family val="1"/>
        <charset val="128"/>
      </rPr>
      <t>​</t>
    </r>
    <phoneticPr fontId="1"/>
  </si>
  <si>
    <t>それ以外の方法でのエントリーを必要とするものは、ＫＩＴサマーインターンシップとは別でインターンシップの</t>
    <rPh sb="2" eb="4">
      <t>イガイ</t>
    </rPh>
    <rPh sb="5" eb="7">
      <t>ホウホウ</t>
    </rPh>
    <rPh sb="15" eb="17">
      <t>ヒツヨウ</t>
    </rPh>
    <phoneticPr fontId="1"/>
  </si>
  <si>
    <t>情報を別途（PDFチラシやホームページリンク先）お送りください。学内で掲示をさせていただきます。</t>
    <phoneticPr fontId="1"/>
  </si>
  <si>
    <r>
      <t>　　　本学インターンシップの</t>
    </r>
    <r>
      <rPr>
        <sz val="10"/>
        <color indexed="8"/>
        <rFont val="Microsoft YaHei"/>
        <family val="2"/>
        <charset val="134"/>
      </rPr>
      <t>ＨＰ</t>
    </r>
    <r>
      <rPr>
        <sz val="10"/>
        <color indexed="8"/>
        <rFont val="HGPｺﾞｼｯｸM"/>
        <family val="3"/>
        <charset val="128"/>
      </rPr>
      <t>より「目標評価シート」をダウンロードしてご利用ください</t>
    </r>
    <rPh sb="3" eb="5">
      <t>ホンガク</t>
    </rPh>
    <rPh sb="19" eb="21">
      <t>モクヒョウ</t>
    </rPh>
    <rPh sb="21" eb="23">
      <t>ヒョウカ</t>
    </rPh>
    <phoneticPr fontId="12"/>
  </si>
  <si>
    <t xml:space="preserve">   ※本学指定の様式がございます（Ａ４ １枚程度）</t>
    <rPh sb="6" eb="8">
      <t>シテイ</t>
    </rPh>
    <rPh sb="22" eb="23">
      <t>マイ</t>
    </rPh>
    <rPh sb="23" eb="25">
      <t>テイド</t>
    </rPh>
    <phoneticPr fontId="12"/>
  </si>
  <si>
    <r>
      <t xml:space="preserve">受入学年
</t>
    </r>
    <r>
      <rPr>
        <sz val="8"/>
        <rFont val="ＭＳ Ｐゴシック"/>
        <family val="3"/>
        <charset val="128"/>
      </rPr>
      <t>該当する項目すべてに
「○」をご記入ください。</t>
    </r>
    <rPh sb="0" eb="2">
      <t>ウケイレ</t>
    </rPh>
    <rPh sb="2" eb="4">
      <t>ガクネン</t>
    </rPh>
    <phoneticPr fontId="1"/>
  </si>
  <si>
    <t>メディア</t>
    <phoneticPr fontId="1"/>
  </si>
  <si>
    <t>心理情報</t>
    <rPh sb="0" eb="4">
      <t>シンリジョウホウ</t>
    </rPh>
    <phoneticPr fontId="1"/>
  </si>
  <si>
    <t>航空宇宙</t>
    <rPh sb="0" eb="2">
      <t>コウクウ</t>
    </rPh>
    <rPh sb="2" eb="4">
      <t>ウチュウ</t>
    </rPh>
    <phoneticPr fontId="1"/>
  </si>
  <si>
    <t>電気・電子</t>
    <rPh sb="0" eb="2">
      <t>デンキ</t>
    </rPh>
    <rPh sb="3" eb="5">
      <t>デンシ</t>
    </rPh>
    <phoneticPr fontId="1"/>
  </si>
  <si>
    <t>土木</t>
    <rPh sb="0" eb="2">
      <t>ドボク</t>
    </rPh>
    <phoneticPr fontId="1"/>
  </si>
  <si>
    <t>■応募条件</t>
    <rPh sb="1" eb="3">
      <t>オウボ</t>
    </rPh>
    <rPh sb="3" eb="5">
      <t>ジョウケン</t>
    </rPh>
    <phoneticPr fontId="1"/>
  </si>
  <si>
    <t>大学ES提出締切日</t>
    <phoneticPr fontId="1"/>
  </si>
  <si>
    <t>　＊大学の確認・手続き上、応募締切日(大学から企業へ送付する締切日)の1週間前に設定させていただきます。
　　（ESの提出先は大学となります。提出されたＥＳは大学で不備等がないか確認したうえで、大学から企業へ送付します。)</t>
    <rPh sb="19" eb="21">
      <t>ダイガク</t>
    </rPh>
    <rPh sb="23" eb="25">
      <t>キギョウ</t>
    </rPh>
    <rPh sb="26" eb="28">
      <t>ソウフ</t>
    </rPh>
    <rPh sb="30" eb="32">
      <t>シメキリ</t>
    </rPh>
    <rPh sb="32" eb="33">
      <t>ヒ</t>
    </rPh>
    <rPh sb="59" eb="61">
      <t>テイシュツ</t>
    </rPh>
    <rPh sb="61" eb="62">
      <t>サキ</t>
    </rPh>
    <rPh sb="63" eb="65">
      <t>ダイガク</t>
    </rPh>
    <rPh sb="71" eb="73">
      <t>テイシュツ</t>
    </rPh>
    <rPh sb="79" eb="81">
      <t>ダイガク</t>
    </rPh>
    <rPh sb="82" eb="84">
      <t>フビ</t>
    </rPh>
    <rPh sb="84" eb="85">
      <t>トウ</t>
    </rPh>
    <rPh sb="89" eb="91">
      <t>カクニン</t>
    </rPh>
    <rPh sb="97" eb="99">
      <t>ダイガク</t>
    </rPh>
    <rPh sb="101" eb="103">
      <t>キギョウ</t>
    </rPh>
    <rPh sb="104" eb="106">
      <t>ソウフ</t>
    </rPh>
    <phoneticPr fontId="1"/>
  </si>
  <si>
    <r>
      <t xml:space="preserve">応募締切日
</t>
    </r>
    <r>
      <rPr>
        <sz val="8"/>
        <color indexed="10"/>
        <rFont val="ＭＳ Ｐゴシック"/>
        <family val="3"/>
        <charset val="128"/>
      </rPr>
      <t>（大学から企業へ
送付する締切日）</t>
    </r>
    <rPh sb="0" eb="2">
      <t>オウボ</t>
    </rPh>
    <rPh sb="2" eb="5">
      <t>シメキリビ</t>
    </rPh>
    <rPh sb="7" eb="9">
      <t>ダイガク</t>
    </rPh>
    <rPh sb="11" eb="13">
      <t>キギョウ</t>
    </rPh>
    <rPh sb="15" eb="17">
      <t>ソウフ</t>
    </rPh>
    <rPh sb="19" eb="21">
      <t>シメキリ</t>
    </rPh>
    <rPh sb="21" eb="22">
      <t>ヒ</t>
    </rPh>
    <phoneticPr fontId="1"/>
  </si>
  <si>
    <t>夏期休暇開始日</t>
    <rPh sb="0" eb="4">
      <t>カキキュウカ</t>
    </rPh>
    <rPh sb="4" eb="7">
      <t>カイシビ</t>
    </rPh>
    <phoneticPr fontId="28"/>
  </si>
  <si>
    <t>夏期休暇終了日</t>
    <rPh sb="0" eb="7">
      <t>カキキュウカシュウリョウビ</t>
    </rPh>
    <phoneticPr fontId="28"/>
  </si>
  <si>
    <t>指定日</t>
    <rPh sb="0" eb="3">
      <t>シテイビ</t>
    </rPh>
    <phoneticPr fontId="1"/>
  </si>
  <si>
    <r>
      <t xml:space="preserve">
*ご提示いただきました</t>
    </r>
    <r>
      <rPr>
        <sz val="9"/>
        <color indexed="10"/>
        <rFont val="ＭＳ Ｐゴシック"/>
        <family val="3"/>
        <charset val="128"/>
      </rPr>
      <t>研修内容・プログラムは、学生が貴社で研修を希望するかどうかの判断基準となりますので、できるだけ具体的に</t>
    </r>
    <r>
      <rPr>
        <sz val="9"/>
        <color indexed="56"/>
        <rFont val="ＭＳ Ｐゴシック"/>
        <family val="3"/>
        <charset val="128"/>
      </rPr>
      <t>ご記入ください。
*既存の資料（PDF等）がございましたら、お送りください。研修内容・プログラムに関して本学教職員からお問い合わせさせていただく場合がございます。</t>
    </r>
    <rPh sb="64" eb="66">
      <t>キニュウ</t>
    </rPh>
    <rPh sb="82" eb="83">
      <t>トウ</t>
    </rPh>
    <phoneticPr fontId="1"/>
  </si>
  <si>
    <r>
      <rPr>
        <sz val="8"/>
        <color indexed="56"/>
        <rFont val="ＭＳ Ｐゴシック"/>
        <family val="3"/>
        <charset val="128"/>
      </rPr>
      <t xml:space="preserve">  *本学学生に対する受入可能な人数（上限）をご記入ください。
  なお、</t>
    </r>
    <r>
      <rPr>
        <sz val="8"/>
        <color indexed="10"/>
        <rFont val="ＭＳ Ｐゴシック"/>
        <family val="3"/>
        <charset val="128"/>
      </rPr>
      <t>選考有りの場合は、上限を超えるエントリーがあっても、本学では選考せず、全員エントリーさせていただきます。</t>
    </r>
    <rPh sb="19" eb="21">
      <t>ジョウゲン</t>
    </rPh>
    <rPh sb="37" eb="39">
      <t>センコウ</t>
    </rPh>
    <rPh sb="39" eb="40">
      <t>アリ</t>
    </rPh>
    <rPh sb="42" eb="44">
      <t>バアイ</t>
    </rPh>
    <rPh sb="46" eb="48">
      <t>ジョウゲン</t>
    </rPh>
    <rPh sb="49" eb="50">
      <t>コ</t>
    </rPh>
    <rPh sb="63" eb="65">
      <t>ホンガク</t>
    </rPh>
    <rPh sb="67" eb="69">
      <t>センコウ</t>
    </rPh>
    <rPh sb="72" eb="74">
      <t>ゼンイン</t>
    </rPh>
    <phoneticPr fontId="1"/>
  </si>
  <si>
    <t>E-Mail</t>
  </si>
  <si>
    <t>※こちらにご記入いただいたE-Mailあてに
　　応募学生情報等のご連絡をさせていただきます。</t>
    <rPh sb="6" eb="8">
      <t>キニュウ</t>
    </rPh>
    <rPh sb="25" eb="29">
      <t>オウボガクセイ</t>
    </rPh>
    <rPh sb="29" eb="31">
      <t>ジョウホウ</t>
    </rPh>
    <rPh sb="31" eb="32">
      <t>トウ</t>
    </rPh>
    <rPh sb="34" eb="36">
      <t>レンラク</t>
    </rPh>
    <phoneticPr fontId="1"/>
  </si>
  <si>
    <t>経営・創成</t>
    <rPh sb="0" eb="2">
      <t>ケイエイ</t>
    </rPh>
    <rPh sb="3" eb="5">
      <t>ソウセイ</t>
    </rPh>
    <phoneticPr fontId="1"/>
  </si>
  <si>
    <t>*学生の自家用車通勤は原則、認めておりません。
　　公共交通機関で通勤します。</t>
    <rPh sb="1" eb="3">
      <t>ガクセイ</t>
    </rPh>
    <phoneticPr fontId="1"/>
  </si>
  <si>
    <t>※本受入書は、データ処理のためExcelデータで提出をお願いいたします。</t>
    <rPh sb="1" eb="5">
      <t>ホンウケイレショ</t>
    </rPh>
    <rPh sb="10" eb="12">
      <t>ショリ</t>
    </rPh>
    <rPh sb="24" eb="26">
      <t>テイシュツ</t>
    </rPh>
    <rPh sb="28" eb="29">
      <t>ネガ</t>
    </rPh>
    <phoneticPr fontId="1"/>
  </si>
  <si>
    <t>選択値</t>
    <rPh sb="0" eb="3">
      <t>センタクチ</t>
    </rPh>
    <phoneticPr fontId="1"/>
  </si>
  <si>
    <t>締切日</t>
    <rPh sb="0" eb="2">
      <t>シメキリ</t>
    </rPh>
    <rPh sb="2" eb="3">
      <t>ビ</t>
    </rPh>
    <phoneticPr fontId="1"/>
  </si>
  <si>
    <t>曜日</t>
    <rPh sb="0" eb="2">
      <t>ヨウビ</t>
    </rPh>
    <phoneticPr fontId="1"/>
  </si>
  <si>
    <t>企業指定</t>
    <rPh sb="2" eb="4">
      <t>シテイ</t>
    </rPh>
    <phoneticPr fontId="1"/>
  </si>
  <si>
    <t>ES締切日</t>
    <phoneticPr fontId="1"/>
  </si>
  <si>
    <t>（左記-7）</t>
    <rPh sb="1" eb="3">
      <t>サキ</t>
    </rPh>
    <phoneticPr fontId="1"/>
  </si>
  <si>
    <t>内・外</t>
    <rPh sb="0" eb="1">
      <t>ナイ</t>
    </rPh>
    <rPh sb="2" eb="3">
      <t>ソト</t>
    </rPh>
    <phoneticPr fontId="1"/>
  </si>
  <si>
    <t>大学休暇</t>
    <rPh sb="0" eb="2">
      <t>ダイガク</t>
    </rPh>
    <phoneticPr fontId="1"/>
  </si>
  <si>
    <t>締切</t>
    <rPh sb="0" eb="2">
      <t>シメキリ</t>
    </rPh>
    <phoneticPr fontId="1"/>
  </si>
  <si>
    <t>表示</t>
    <phoneticPr fontId="1"/>
  </si>
  <si>
    <t>選択してください</t>
  </si>
  <si>
    <r>
      <rPr>
        <sz val="7.5"/>
        <color indexed="56"/>
        <rFont val="ＭＳ Ｐゴシック"/>
        <family val="3"/>
        <charset val="128"/>
      </rPr>
      <t>*研修期間は本学の夏期休暇期間中である</t>
    </r>
    <r>
      <rPr>
        <sz val="11"/>
        <color indexed="10"/>
        <rFont val="ＭＳ Ｐゴシック"/>
        <family val="3"/>
        <charset val="128"/>
      </rPr>
      <t>、</t>
    </r>
    <r>
      <rPr>
        <u/>
        <sz val="11"/>
        <color indexed="10"/>
        <rFont val="ＭＳ Ｐゴシック"/>
        <family val="3"/>
        <charset val="128"/>
      </rPr>
      <t>8月1日（金）から9月23日（火）の間でお願いします。</t>
    </r>
    <r>
      <rPr>
        <sz val="7.5"/>
        <color indexed="56"/>
        <rFont val="ＭＳ Ｐゴシック"/>
        <family val="3"/>
        <charset val="128"/>
      </rPr>
      <t>ただし、学生の授業日程によっては実施可能です。</t>
    </r>
    <r>
      <rPr>
        <sz val="7.5"/>
        <color indexed="8"/>
        <rFont val="ＭＳ Ｐゴシック"/>
        <family val="3"/>
        <charset val="128"/>
      </rPr>
      <t xml:space="preserve">
*</t>
    </r>
    <r>
      <rPr>
        <sz val="7.5"/>
        <color indexed="10"/>
        <rFont val="ＭＳ Ｐゴシック"/>
        <family val="3"/>
        <charset val="128"/>
      </rPr>
      <t>実働日数5日以上で、金沢工業大学の単位要件を満たします。</t>
    </r>
    <r>
      <rPr>
        <sz val="7.5"/>
        <color indexed="56"/>
        <rFont val="ＭＳ Ｐゴシック"/>
        <family val="3"/>
        <charset val="128"/>
      </rPr>
      <t>期間が未定の場合、期間欄に8月1日（金）から9月23日（火）と入力し、実働日数をご記入願います。</t>
    </r>
    <r>
      <rPr>
        <sz val="7.5"/>
        <color indexed="18"/>
        <rFont val="ＭＳ Ｐゴシック"/>
        <family val="3"/>
        <charset val="128"/>
      </rPr>
      <t>日程が決まりましたらご連絡ください。</t>
    </r>
    <rPh sb="11" eb="13">
      <t>キュウカ</t>
    </rPh>
    <rPh sb="25" eb="26">
      <t>キン</t>
    </rPh>
    <rPh sb="35" eb="36">
      <t>ヒ</t>
    </rPh>
    <rPh sb="82" eb="84">
      <t>カナザワ</t>
    </rPh>
    <rPh sb="84" eb="86">
      <t>コウギョウ</t>
    </rPh>
    <rPh sb="86" eb="88">
      <t>ダイガク</t>
    </rPh>
    <rPh sb="89" eb="91">
      <t>タンイ</t>
    </rPh>
    <rPh sb="91" eb="93">
      <t>ヨウケン</t>
    </rPh>
    <rPh sb="94" eb="95">
      <t>ミ</t>
    </rPh>
    <rPh sb="100" eb="102">
      <t>キカン</t>
    </rPh>
    <rPh sb="103" eb="105">
      <t>ミテイ</t>
    </rPh>
    <rPh sb="106" eb="108">
      <t>バアイ</t>
    </rPh>
    <rPh sb="109" eb="111">
      <t>キカン</t>
    </rPh>
    <rPh sb="111" eb="112">
      <t>ラン</t>
    </rPh>
    <rPh sb="131" eb="133">
      <t>ニュウリョク</t>
    </rPh>
    <rPh sb="135" eb="137">
      <t>ジツドウ</t>
    </rPh>
    <rPh sb="137" eb="139">
      <t>ニッスウ</t>
    </rPh>
    <rPh sb="141" eb="144">
      <t>キニュウネガ</t>
    </rPh>
    <rPh sb="148" eb="150">
      <t>ニッテイ</t>
    </rPh>
    <rPh sb="151" eb="152">
      <t>キ</t>
    </rPh>
    <rPh sb="159" eb="161">
      <t>レンラク</t>
    </rPh>
    <phoneticPr fontId="1"/>
  </si>
  <si>
    <r>
      <t>■</t>
    </r>
    <r>
      <rPr>
        <b/>
        <sz val="11"/>
        <color indexed="8"/>
        <rFont val="ＭＳ Ｐゴシック"/>
        <family val="3"/>
        <charset val="128"/>
      </rPr>
      <t>内容</t>
    </r>
    <r>
      <rPr>
        <b/>
        <sz val="11"/>
        <rFont val="ＭＳ Ｐゴシック"/>
        <family val="3"/>
        <charset val="128"/>
      </rPr>
      <t>および受入条件</t>
    </r>
    <r>
      <rPr>
        <sz val="11"/>
        <rFont val="ＭＳ Ｐゴシック"/>
        <family val="3"/>
        <charset val="128"/>
      </rPr>
      <t>　</t>
    </r>
    <r>
      <rPr>
        <sz val="11"/>
        <color theme="1"/>
        <rFont val="ＭＳ Ｐゴシック"/>
        <family val="3"/>
        <charset val="128"/>
        <scheme val="minor"/>
      </rPr>
      <t>（</t>
    </r>
    <r>
      <rPr>
        <sz val="11"/>
        <color indexed="10"/>
        <rFont val="ＭＳ Ｐゴシック"/>
        <family val="3"/>
        <charset val="128"/>
      </rPr>
      <t>別紙の有無に関わらず、必ず記入してください。</t>
    </r>
    <r>
      <rPr>
        <sz val="11"/>
        <color indexed="8"/>
        <rFont val="ＭＳ Ｐゴシック"/>
        <family val="3"/>
        <charset val="128"/>
      </rPr>
      <t>学内掲示させていただくための必須情報です。）</t>
    </r>
    <rPh sb="1" eb="3">
      <t>ナイヨウ</t>
    </rPh>
    <rPh sb="6" eb="7">
      <t>ウ</t>
    </rPh>
    <rPh sb="7" eb="8">
      <t>イ</t>
    </rPh>
    <rPh sb="8" eb="10">
      <t>ジョウケン</t>
    </rPh>
    <rPh sb="12" eb="14">
      <t>ベッシ</t>
    </rPh>
    <rPh sb="15" eb="17">
      <t>ウム</t>
    </rPh>
    <rPh sb="18" eb="19">
      <t>カカ</t>
    </rPh>
    <rPh sb="23" eb="24">
      <t>カナラ</t>
    </rPh>
    <rPh sb="25" eb="27">
      <t>キニュウ</t>
    </rPh>
    <rPh sb="34" eb="36">
      <t>ガクナイ</t>
    </rPh>
    <rPh sb="36" eb="38">
      <t>ケイジ</t>
    </rPh>
    <rPh sb="48" eb="50">
      <t>ヒッス</t>
    </rPh>
    <rPh sb="50" eb="52">
      <t>ジョウホウ</t>
    </rPh>
    <phoneticPr fontId="1"/>
  </si>
  <si>
    <r>
      <t>※応募締切日は可能な限り</t>
    </r>
    <r>
      <rPr>
        <u/>
        <sz val="8"/>
        <color indexed="10"/>
        <rFont val="ＭＳ Ｐゴシック"/>
        <family val="3"/>
        <charset val="128"/>
      </rPr>
      <t>6月16日(月)以降</t>
    </r>
    <r>
      <rPr>
        <sz val="8"/>
        <color indexed="10"/>
        <rFont val="ＭＳ Ｐゴシック"/>
        <family val="3"/>
        <charset val="128"/>
      </rPr>
      <t>に
    設定をお願いします。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</si>
</sst>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F800]dddd\,\ mmmm\ dd\,\ yyyy"/>
    <numFmt numFmtId="178" formatCode="m&quot;月&quot;d&quot;日&quot;;@"/>
  </numFmts>
  <fonts count="8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
      <color indexed="10"/>
      <name val="ＭＳ Ｐゴシック"/>
      <family val="3"/>
      <charset val="128"/>
    </font>
    <font>
      <sz val="12"/>
      <name val="ＭＳ Ｐゴシック"/>
      <family val="3"/>
      <charset val="128"/>
    </font>
    <font>
      <sz val="11"/>
      <color indexed="10"/>
      <name val="ＭＳ Ｐゴシック"/>
      <family val="3"/>
      <charset val="128"/>
    </font>
    <font>
      <sz val="8"/>
      <color indexed="56"/>
      <name val="ＭＳ Ｐゴシック"/>
      <family val="3"/>
      <charset val="128"/>
    </font>
    <font>
      <sz val="10"/>
      <name val="HGPｺﾞｼｯｸE"/>
      <family val="3"/>
      <charset val="128"/>
    </font>
    <font>
      <sz val="6"/>
      <name val="ＭＳ Ｐゴシック"/>
      <family val="3"/>
      <charset val="128"/>
    </font>
    <font>
      <b/>
      <sz val="10"/>
      <color indexed="10"/>
      <name val="HGPｺﾞｼｯｸM"/>
      <family val="3"/>
      <charset val="128"/>
    </font>
    <font>
      <sz val="10"/>
      <color indexed="8"/>
      <name val="HGPｺﾞｼｯｸM"/>
      <family val="3"/>
      <charset val="128"/>
    </font>
    <font>
      <sz val="10"/>
      <name val="HGPｺﾞｼｯｸM"/>
      <family val="3"/>
      <charset val="128"/>
    </font>
    <font>
      <sz val="10"/>
      <color indexed="10"/>
      <name val="HGPｺﾞｼｯｸM"/>
      <family val="3"/>
      <charset val="128"/>
    </font>
    <font>
      <b/>
      <sz val="10"/>
      <color indexed="9"/>
      <name val="ＭＳ 明朝"/>
      <family val="1"/>
      <charset val="128"/>
    </font>
    <font>
      <sz val="10"/>
      <color indexed="9"/>
      <name val="HGPｺﾞｼｯｸM"/>
      <family val="3"/>
      <charset val="128"/>
    </font>
    <font>
      <sz val="10"/>
      <color indexed="8"/>
      <name val="ＭＳ 明朝"/>
      <family val="1"/>
      <charset val="128"/>
    </font>
    <font>
      <sz val="9"/>
      <color indexed="9"/>
      <name val="HGPｺﾞｼｯｸM"/>
      <family val="3"/>
      <charset val="128"/>
    </font>
    <font>
      <sz val="9"/>
      <color indexed="9"/>
      <name val="ＭＳ 明朝"/>
      <family val="1"/>
      <charset val="128"/>
    </font>
    <font>
      <sz val="10"/>
      <color indexed="8"/>
      <name val="Microsoft YaHei"/>
      <family val="2"/>
      <charset val="134"/>
    </font>
    <font>
      <sz val="7.5"/>
      <color indexed="56"/>
      <name val="ＭＳ Ｐゴシック"/>
      <family val="3"/>
      <charset val="128"/>
    </font>
    <font>
      <sz val="7.5"/>
      <color indexed="10"/>
      <name val="ＭＳ Ｐゴシック"/>
      <family val="3"/>
      <charset val="128"/>
    </font>
    <font>
      <sz val="7.5"/>
      <color indexed="8"/>
      <name val="ＭＳ Ｐゴシック"/>
      <family val="3"/>
      <charset val="128"/>
    </font>
    <font>
      <sz val="7.5"/>
      <color indexed="18"/>
      <name val="ＭＳ Ｐゴシック"/>
      <family val="3"/>
      <charset val="128"/>
    </font>
    <font>
      <u/>
      <sz val="11"/>
      <color indexed="10"/>
      <name val="ＭＳ Ｐゴシック"/>
      <family val="3"/>
      <charset val="128"/>
    </font>
    <font>
      <sz val="6"/>
      <name val="ＭＳ Ｐゴシック"/>
      <family val="3"/>
      <charset val="128"/>
    </font>
    <font>
      <sz val="9"/>
      <color indexed="10"/>
      <name val="ＭＳ Ｐゴシック"/>
      <family val="3"/>
      <charset val="128"/>
    </font>
    <font>
      <sz val="9"/>
      <color indexed="56"/>
      <name val="ＭＳ Ｐゴシック"/>
      <family val="3"/>
      <charset val="128"/>
    </font>
    <font>
      <b/>
      <sz val="11"/>
      <color indexed="8"/>
      <name val="ＭＳ Ｐゴシック"/>
      <family val="3"/>
      <charset val="128"/>
    </font>
    <font>
      <b/>
      <sz val="11"/>
      <name val="ＭＳ Ｐゴシック"/>
      <family val="3"/>
      <charset val="128"/>
    </font>
    <font>
      <u/>
      <sz val="8"/>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u/>
      <sz val="12.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0.5"/>
      <color theme="1"/>
      <name val="ＭＳ 明朝"/>
      <family val="1"/>
      <charset val="128"/>
    </font>
    <font>
      <sz val="10"/>
      <color theme="1"/>
      <name val="ＭＳ Ｐゴシック"/>
      <family val="3"/>
      <charset val="128"/>
      <scheme val="minor"/>
    </font>
    <font>
      <sz val="11"/>
      <color theme="3"/>
      <name val="ＭＳ Ｐゴシック"/>
      <family val="3"/>
      <charset val="128"/>
      <scheme val="minor"/>
    </font>
    <font>
      <sz val="11"/>
      <name val="ＭＳ Ｐゴシック"/>
      <family val="3"/>
      <charset val="128"/>
      <scheme val="minor"/>
    </font>
    <font>
      <sz val="8"/>
      <color rgb="FFFF0000"/>
      <name val="ＭＳ Ｐゴシック"/>
      <family val="3"/>
      <charset val="128"/>
      <scheme val="minor"/>
    </font>
    <font>
      <sz val="10"/>
      <color rgb="FF0070C0"/>
      <name val="HGPｺﾞｼｯｸM"/>
      <family val="3"/>
      <charset val="128"/>
    </font>
    <font>
      <sz val="10"/>
      <color theme="1"/>
      <name val="HGPｺﾞｼｯｸM"/>
      <family val="3"/>
      <charset val="128"/>
    </font>
    <font>
      <sz val="10"/>
      <color rgb="FF000000"/>
      <name val="HGPｺﾞｼｯｸM"/>
      <family val="3"/>
      <charset val="128"/>
    </font>
    <font>
      <b/>
      <sz val="10"/>
      <color theme="0"/>
      <name val="HGPｺﾞｼｯｸM"/>
      <family val="3"/>
      <charset val="128"/>
    </font>
    <font>
      <sz val="10"/>
      <color theme="0"/>
      <name val="HGPｺﾞｼｯｸM"/>
      <family val="3"/>
      <charset val="128"/>
    </font>
    <font>
      <sz val="9"/>
      <color theme="0"/>
      <name val="HGPｺﾞｼｯｸM"/>
      <family val="3"/>
      <charset val="128"/>
    </font>
    <font>
      <sz val="11"/>
      <color theme="0" tint="-0.34998626667073579"/>
      <name val="ＭＳ Ｐゴシック"/>
      <family val="3"/>
      <charset val="128"/>
      <scheme val="minor"/>
    </font>
    <font>
      <b/>
      <sz val="18"/>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sz val="8"/>
      <color theme="3"/>
      <name val="ＭＳ Ｐゴシック"/>
      <family val="3"/>
      <charset val="128"/>
      <scheme val="minor"/>
    </font>
    <font>
      <sz val="8"/>
      <color theme="1"/>
      <name val="ＭＳ Ｐゴシック"/>
      <family val="3"/>
      <charset val="128"/>
    </font>
    <font>
      <sz val="8"/>
      <color theme="1"/>
      <name val="ＭＳ Ｐゴシック"/>
      <family val="3"/>
      <charset val="128"/>
      <scheme val="minor"/>
    </font>
    <font>
      <sz val="10"/>
      <color theme="3"/>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sz val="7.5"/>
      <color theme="1"/>
      <name val="ＭＳ Ｐゴシック"/>
      <family val="3"/>
      <charset val="128"/>
    </font>
    <font>
      <sz val="7.5"/>
      <color theme="1"/>
      <name val="ＭＳ Ｐゴシック"/>
      <family val="3"/>
      <charset val="128"/>
      <scheme val="minor"/>
    </font>
    <font>
      <sz val="12"/>
      <color theme="3"/>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9"/>
      <color theme="3"/>
      <name val="ＭＳ Ｐゴシック"/>
      <family val="3"/>
      <charset val="128"/>
      <scheme val="minor"/>
    </font>
    <font>
      <sz val="10"/>
      <color rgb="FFFF0000"/>
      <name val="ＭＳ Ｐゴシック"/>
      <family val="3"/>
      <charset val="128"/>
      <scheme val="minor"/>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s>
  <borders count="64">
    <border>
      <left/>
      <right/>
      <top/>
      <bottom/>
      <diagonal/>
    </border>
    <border>
      <left/>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0" borderId="0" applyNumberFormat="0" applyFill="0" applyBorder="0" applyAlignment="0" applyProtection="0">
      <alignment vertical="center"/>
    </xf>
    <xf numFmtId="0" fontId="37" fillId="26" borderId="55" applyNumberFormat="0" applyAlignment="0" applyProtection="0">
      <alignment vertical="center"/>
    </xf>
    <xf numFmtId="0" fontId="38" fillId="27" borderId="0" applyNumberFormat="0" applyBorder="0" applyAlignment="0" applyProtection="0">
      <alignment vertical="center"/>
    </xf>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center"/>
    </xf>
    <xf numFmtId="0" fontId="34" fillId="28" borderId="56" applyNumberFormat="0" applyFont="0" applyAlignment="0" applyProtection="0">
      <alignment vertical="center"/>
    </xf>
    <xf numFmtId="0" fontId="41" fillId="0" borderId="57" applyNumberFormat="0" applyFill="0" applyAlignment="0" applyProtection="0">
      <alignment vertical="center"/>
    </xf>
    <xf numFmtId="0" fontId="42" fillId="29" borderId="0" applyNumberFormat="0" applyBorder="0" applyAlignment="0" applyProtection="0">
      <alignment vertical="center"/>
    </xf>
    <xf numFmtId="0" fontId="43" fillId="30" borderId="58" applyNumberFormat="0" applyAlignment="0" applyProtection="0">
      <alignment vertical="center"/>
    </xf>
    <xf numFmtId="0" fontId="44" fillId="0" borderId="0" applyNumberFormat="0" applyFill="0" applyBorder="0" applyAlignment="0" applyProtection="0">
      <alignment vertical="center"/>
    </xf>
    <xf numFmtId="38" fontId="34" fillId="0" borderId="0" applyFont="0" applyFill="0" applyBorder="0" applyAlignment="0" applyProtection="0">
      <alignment vertical="center"/>
    </xf>
    <xf numFmtId="0" fontId="45" fillId="0" borderId="59" applyNumberFormat="0" applyFill="0" applyAlignment="0" applyProtection="0">
      <alignment vertical="center"/>
    </xf>
    <xf numFmtId="0" fontId="46" fillId="0" borderId="60" applyNumberFormat="0" applyFill="0" applyAlignment="0" applyProtection="0">
      <alignment vertical="center"/>
    </xf>
    <xf numFmtId="0" fontId="47" fillId="0" borderId="61" applyNumberFormat="0" applyFill="0" applyAlignment="0" applyProtection="0">
      <alignment vertical="center"/>
    </xf>
    <xf numFmtId="0" fontId="47" fillId="0" borderId="0" applyNumberFormat="0" applyFill="0" applyBorder="0" applyAlignment="0" applyProtection="0">
      <alignment vertical="center"/>
    </xf>
    <xf numFmtId="0" fontId="48" fillId="0" borderId="62" applyNumberFormat="0" applyFill="0" applyAlignment="0" applyProtection="0">
      <alignment vertical="center"/>
    </xf>
    <xf numFmtId="0" fontId="49" fillId="30" borderId="63" applyNumberFormat="0" applyAlignment="0" applyProtection="0">
      <alignment vertical="center"/>
    </xf>
    <xf numFmtId="0" fontId="50" fillId="0" borderId="0" applyNumberFormat="0" applyFill="0" applyBorder="0" applyAlignment="0" applyProtection="0">
      <alignment vertical="center"/>
    </xf>
    <xf numFmtId="0" fontId="51" fillId="31" borderId="58" applyNumberFormat="0" applyAlignment="0" applyProtection="0">
      <alignment vertical="center"/>
    </xf>
    <xf numFmtId="0" fontId="34" fillId="0" borderId="0">
      <alignment vertical="center"/>
    </xf>
    <xf numFmtId="0" fontId="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2" fillId="32" borderId="0" applyNumberFormat="0" applyBorder="0" applyAlignment="0" applyProtection="0">
      <alignment vertical="center"/>
    </xf>
  </cellStyleXfs>
  <cellXfs count="320">
    <xf numFmtId="0" fontId="0" fillId="0" borderId="0" xfId="0"/>
    <xf numFmtId="0" fontId="0" fillId="0" borderId="0" xfId="0" applyFont="1"/>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left" vertical="center"/>
    </xf>
    <xf numFmtId="0" fontId="39" fillId="0" borderId="0" xfId="28" applyFont="1" applyFill="1" applyBorder="1" applyAlignment="1">
      <alignment horizontal="left" vertical="center"/>
    </xf>
    <xf numFmtId="0" fontId="0" fillId="0" borderId="0" xfId="0" applyFont="1" applyFill="1" applyBorder="1" applyAlignment="1">
      <alignment horizontal="left" vertical="center"/>
    </xf>
    <xf numFmtId="0" fontId="53" fillId="0" borderId="0" xfId="0" applyFont="1"/>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34" fillId="0" borderId="4" xfId="5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34" fillId="0" borderId="4" xfId="47" applyFont="1" applyFill="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54" fillId="0" borderId="8" xfId="0" applyFont="1" applyBorder="1" applyAlignment="1" applyProtection="1">
      <alignment horizontal="center" vertical="center" wrapText="1"/>
      <protection locked="0"/>
    </xf>
    <xf numFmtId="0" fontId="0" fillId="0" borderId="8" xfId="0" applyFont="1" applyBorder="1" applyAlignment="1">
      <alignment horizontal="center" vertical="center"/>
    </xf>
    <xf numFmtId="49" fontId="0" fillId="0" borderId="1" xfId="0" applyNumberFormat="1" applyFont="1" applyBorder="1" applyAlignment="1" applyProtection="1">
      <alignment horizontal="center"/>
      <protection locked="0"/>
    </xf>
    <xf numFmtId="49" fontId="0" fillId="0" borderId="0" xfId="0" applyNumberFormat="1" applyFont="1" applyBorder="1" applyAlignment="1" applyProtection="1"/>
    <xf numFmtId="0" fontId="55" fillId="0" borderId="2" xfId="0" applyFont="1" applyBorder="1" applyAlignment="1">
      <alignment horizontal="center" vertical="center" wrapText="1"/>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55" fillId="0" borderId="0" xfId="0" applyFont="1" applyFill="1" applyBorder="1" applyAlignment="1">
      <alignment horizontal="left" vertical="center"/>
    </xf>
    <xf numFmtId="0" fontId="55" fillId="0" borderId="2" xfId="0" applyFont="1" applyBorder="1" applyAlignment="1">
      <alignment horizontal="center" vertical="center"/>
    </xf>
    <xf numFmtId="0" fontId="55" fillId="0" borderId="2" xfId="0" applyFont="1" applyBorder="1" applyAlignment="1">
      <alignment horizontal="left" vertical="center"/>
    </xf>
    <xf numFmtId="0" fontId="55" fillId="0" borderId="2" xfId="0" applyFont="1" applyFill="1" applyBorder="1" applyAlignment="1">
      <alignment horizontal="center" vertical="center"/>
    </xf>
    <xf numFmtId="0" fontId="56" fillId="0" borderId="3" xfId="0" applyFont="1" applyFill="1" applyBorder="1" applyAlignment="1" applyProtection="1">
      <alignment horizontal="center" vertical="center" shrinkToFit="1"/>
      <protection locked="0"/>
    </xf>
    <xf numFmtId="0" fontId="56" fillId="0" borderId="8" xfId="0" applyFont="1" applyFill="1" applyBorder="1" applyAlignment="1" applyProtection="1">
      <alignment horizontal="center" vertical="center" shrinkToFit="1"/>
      <protection locked="0"/>
    </xf>
    <xf numFmtId="0" fontId="55" fillId="0" borderId="11" xfId="0" applyFont="1" applyFill="1" applyBorder="1" applyAlignment="1" applyProtection="1">
      <alignment horizontal="center" vertical="center" shrinkToFit="1"/>
      <protection locked="0"/>
    </xf>
    <xf numFmtId="0" fontId="55" fillId="0" borderId="12" xfId="0" applyFont="1" applyFill="1" applyBorder="1" applyAlignment="1" applyProtection="1">
      <alignment horizontal="center" vertical="center" shrinkToFit="1"/>
      <protection locked="0"/>
    </xf>
    <xf numFmtId="0" fontId="56" fillId="0" borderId="13" xfId="0" applyFont="1" applyFill="1" applyBorder="1" applyAlignment="1" applyProtection="1">
      <alignment horizontal="center" vertical="center" shrinkToFit="1"/>
      <protection locked="0"/>
    </xf>
    <xf numFmtId="0" fontId="56" fillId="0" borderId="14" xfId="0" applyFont="1" applyFill="1" applyBorder="1" applyAlignment="1" applyProtection="1">
      <alignment horizontal="center" vertical="center" shrinkToFit="1"/>
      <protection locked="0"/>
    </xf>
    <xf numFmtId="0" fontId="56" fillId="0" borderId="12" xfId="0" applyFont="1" applyFill="1" applyBorder="1" applyAlignment="1" applyProtection="1">
      <alignment horizontal="center" vertical="center" shrinkToFit="1"/>
      <protection locked="0"/>
    </xf>
    <xf numFmtId="0" fontId="57" fillId="0" borderId="10" xfId="0" applyFont="1" applyFill="1" applyBorder="1" applyAlignment="1">
      <alignment vertical="top" wrapText="1"/>
    </xf>
    <xf numFmtId="0" fontId="0" fillId="0" borderId="0" xfId="0" applyFont="1" applyBorder="1"/>
    <xf numFmtId="0" fontId="11" fillId="33" borderId="0" xfId="0" applyFont="1" applyFill="1" applyAlignment="1">
      <alignment horizontal="left" vertical="center" indent="1" readingOrder="1"/>
    </xf>
    <xf numFmtId="0" fontId="58" fillId="33" borderId="0" xfId="0" applyFont="1" applyFill="1" applyAlignment="1">
      <alignment horizontal="left" vertical="center" readingOrder="1"/>
    </xf>
    <xf numFmtId="0" fontId="59" fillId="33" borderId="0" xfId="0" applyFont="1" applyFill="1" applyAlignment="1">
      <alignment vertical="center"/>
    </xf>
    <xf numFmtId="0" fontId="59" fillId="33" borderId="0" xfId="0" applyFont="1" applyFill="1"/>
    <xf numFmtId="0" fontId="59" fillId="33" borderId="0" xfId="0" applyFont="1" applyFill="1" applyAlignment="1">
      <alignment horizontal="left" vertical="center" readingOrder="1"/>
    </xf>
    <xf numFmtId="0" fontId="60" fillId="33" borderId="0" xfId="0" applyFont="1" applyFill="1" applyAlignment="1">
      <alignment horizontal="left" vertical="center" readingOrder="1"/>
    </xf>
    <xf numFmtId="0" fontId="15" fillId="33" borderId="0" xfId="0" applyFont="1" applyFill="1" applyAlignment="1">
      <alignment horizontal="left" vertical="center" readingOrder="1"/>
    </xf>
    <xf numFmtId="0" fontId="61" fillId="34" borderId="0" xfId="0" applyFont="1" applyFill="1" applyAlignment="1">
      <alignment horizontal="left" vertical="center" readingOrder="1"/>
    </xf>
    <xf numFmtId="0" fontId="62" fillId="34" borderId="0" xfId="0" applyFont="1" applyFill="1"/>
    <xf numFmtId="0" fontId="60" fillId="35" borderId="0" xfId="0" applyFont="1" applyFill="1" applyAlignment="1">
      <alignment horizontal="left" vertical="center" indent="1" readingOrder="1"/>
    </xf>
    <xf numFmtId="0" fontId="59" fillId="35" borderId="0" xfId="0" applyFont="1" applyFill="1"/>
    <xf numFmtId="20" fontId="59" fillId="33" borderId="0" xfId="0" applyNumberFormat="1" applyFont="1" applyFill="1"/>
    <xf numFmtId="0" fontId="61" fillId="36" borderId="0" xfId="0" applyFont="1" applyFill="1" applyAlignment="1">
      <alignment vertical="center" readingOrder="1"/>
    </xf>
    <xf numFmtId="0" fontId="62" fillId="36" borderId="0" xfId="0" applyFont="1" applyFill="1"/>
    <xf numFmtId="0" fontId="60" fillId="37" borderId="0" xfId="0" applyFont="1" applyFill="1" applyAlignment="1">
      <alignment horizontal="left" vertical="center" indent="1" readingOrder="1"/>
    </xf>
    <xf numFmtId="0" fontId="59" fillId="37" borderId="0" xfId="0" applyFont="1" applyFill="1"/>
    <xf numFmtId="0" fontId="60" fillId="33" borderId="0" xfId="0" applyFont="1" applyFill="1" applyAlignment="1">
      <alignment vertical="center" readingOrder="1"/>
    </xf>
    <xf numFmtId="0" fontId="63" fillId="34" borderId="0" xfId="0" applyFont="1" applyFill="1" applyAlignment="1">
      <alignment vertical="center"/>
    </xf>
    <xf numFmtId="0" fontId="63" fillId="36" borderId="0" xfId="0" applyFont="1" applyFill="1" applyAlignment="1">
      <alignment vertical="center"/>
    </xf>
    <xf numFmtId="176" fontId="0" fillId="0" borderId="2" xfId="0" applyNumberFormat="1" applyFont="1" applyFill="1" applyBorder="1" applyAlignment="1" applyProtection="1">
      <alignment horizontal="center" vertical="center"/>
      <protection locked="0"/>
    </xf>
    <xf numFmtId="0" fontId="64" fillId="0" borderId="0" xfId="0" applyFont="1"/>
    <xf numFmtId="0" fontId="0" fillId="0" borderId="2" xfId="0" applyFont="1" applyBorder="1" applyAlignment="1" applyProtection="1">
      <alignment horizontal="center" vertical="center"/>
    </xf>
    <xf numFmtId="0" fontId="0" fillId="0" borderId="2" xfId="0" applyFont="1" applyFill="1" applyBorder="1" applyAlignment="1">
      <alignment vertical="center"/>
    </xf>
    <xf numFmtId="0" fontId="0" fillId="0" borderId="2" xfId="0" applyFont="1" applyFill="1" applyBorder="1" applyAlignment="1" applyProtection="1">
      <alignment horizontal="center" vertical="center"/>
      <protection locked="0"/>
    </xf>
    <xf numFmtId="0" fontId="55" fillId="0" borderId="2" xfId="0" applyFont="1" applyFill="1" applyBorder="1" applyAlignment="1">
      <alignment horizontal="left" vertical="center"/>
    </xf>
    <xf numFmtId="0" fontId="55" fillId="0" borderId="10" xfId="0" applyFont="1" applyFill="1" applyBorder="1" applyAlignment="1">
      <alignment vertical="center"/>
    </xf>
    <xf numFmtId="0" fontId="65" fillId="0" borderId="0" xfId="0" applyFont="1" applyAlignment="1">
      <alignment vertical="center"/>
    </xf>
    <xf numFmtId="0" fontId="66" fillId="0" borderId="0" xfId="0" applyFont="1" applyBorder="1" applyAlignment="1">
      <alignment vertical="center" shrinkToFit="1"/>
    </xf>
    <xf numFmtId="14" fontId="66" fillId="0" borderId="0" xfId="0" applyNumberFormat="1" applyFont="1" applyBorder="1" applyAlignment="1">
      <alignment horizontal="center" vertical="center" shrinkToFit="1"/>
    </xf>
    <xf numFmtId="0" fontId="66" fillId="0" borderId="0" xfId="0" applyFont="1" applyBorder="1" applyAlignment="1">
      <alignment horizontal="left" vertical="center" shrinkToFit="1"/>
    </xf>
    <xf numFmtId="14" fontId="0" fillId="0" borderId="0" xfId="0" applyNumberFormat="1" applyFont="1"/>
    <xf numFmtId="0" fontId="0" fillId="0" borderId="0" xfId="0" applyFont="1" applyFill="1" applyBorder="1" applyAlignment="1" applyProtection="1">
      <alignment horizontal="center" vertical="center"/>
      <protection locked="0"/>
    </xf>
    <xf numFmtId="49" fontId="0" fillId="0" borderId="15" xfId="0" applyNumberFormat="1" applyBorder="1" applyAlignment="1">
      <alignment shrinkToFit="1"/>
    </xf>
    <xf numFmtId="14" fontId="0" fillId="38" borderId="16" xfId="0" applyNumberFormat="1" applyFill="1" applyBorder="1" applyAlignment="1">
      <alignment horizontal="right" shrinkToFit="1"/>
    </xf>
    <xf numFmtId="14" fontId="0" fillId="0" borderId="16" xfId="0" applyNumberFormat="1" applyBorder="1"/>
    <xf numFmtId="0" fontId="0" fillId="0" borderId="17" xfId="0" applyFont="1"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shrinkToFit="1"/>
    </xf>
    <xf numFmtId="0" fontId="0" fillId="0" borderId="20" xfId="0" applyBorder="1" applyAlignment="1">
      <alignment horizontal="center"/>
    </xf>
    <xf numFmtId="0" fontId="67" fillId="0" borderId="20" xfId="0" applyFont="1" applyBorder="1" applyAlignment="1">
      <alignment horizontal="center"/>
    </xf>
    <xf numFmtId="0" fontId="0" fillId="0" borderId="21" xfId="0" applyFont="1" applyBorder="1"/>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Border="1" applyAlignment="1">
      <alignment horizontal="center"/>
    </xf>
    <xf numFmtId="0" fontId="67" fillId="0" borderId="23" xfId="0" applyFont="1" applyBorder="1" applyAlignment="1">
      <alignment horizontal="center" vertical="center"/>
    </xf>
    <xf numFmtId="14" fontId="67" fillId="0" borderId="24" xfId="0" applyNumberFormat="1" applyFont="1" applyBorder="1"/>
    <xf numFmtId="14" fontId="66" fillId="0" borderId="25" xfId="0" applyNumberFormat="1" applyFont="1" applyBorder="1" applyAlignment="1">
      <alignment horizontal="center" vertical="center" shrinkToFit="1"/>
    </xf>
    <xf numFmtId="14" fontId="0" fillId="0" borderId="25" xfId="0" applyNumberFormat="1" applyFont="1" applyBorder="1"/>
    <xf numFmtId="14" fontId="0" fillId="0" borderId="0" xfId="0" applyNumberFormat="1" applyFont="1" applyBorder="1"/>
    <xf numFmtId="14" fontId="0" fillId="0" borderId="0" xfId="0" applyNumberFormat="1" applyFont="1" applyBorder="1" applyAlignment="1">
      <alignment horizontal="right"/>
    </xf>
    <xf numFmtId="177" fontId="0" fillId="0" borderId="0" xfId="0" applyNumberFormat="1" applyFont="1" applyBorder="1"/>
    <xf numFmtId="0" fontId="68" fillId="0" borderId="0" xfId="0" applyFont="1" applyBorder="1" applyAlignment="1">
      <alignment vertical="top"/>
    </xf>
    <xf numFmtId="14" fontId="68" fillId="0" borderId="0" xfId="0" applyNumberFormat="1" applyFont="1" applyBorder="1" applyAlignment="1">
      <alignment horizontal="center" vertical="top"/>
    </xf>
    <xf numFmtId="0" fontId="0" fillId="0" borderId="0" xfId="0" applyFont="1" applyAlignment="1">
      <alignment horizontal="left" vertical="center"/>
    </xf>
    <xf numFmtId="0" fontId="56" fillId="0" borderId="0" xfId="0" applyFont="1" applyBorder="1"/>
    <xf numFmtId="0" fontId="69" fillId="0" borderId="0" xfId="0" applyFont="1"/>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8" xfId="0" applyFont="1" applyFill="1" applyBorder="1" applyAlignment="1">
      <alignment horizontal="left" vertical="center"/>
    </xf>
    <xf numFmtId="0" fontId="67" fillId="0" borderId="0" xfId="0" applyFont="1" applyAlignment="1">
      <alignment horizontal="left"/>
    </xf>
    <xf numFmtId="0" fontId="56" fillId="39" borderId="39" xfId="0" applyFont="1" applyFill="1" applyBorder="1" applyAlignment="1">
      <alignment horizontal="center" vertical="center"/>
    </xf>
    <xf numFmtId="0" fontId="56" fillId="39" borderId="2" xfId="0" applyFont="1" applyFill="1" applyBorder="1" applyAlignment="1">
      <alignment horizontal="center" vertical="center"/>
    </xf>
    <xf numFmtId="0" fontId="56" fillId="39" borderId="40" xfId="0" applyFont="1" applyFill="1" applyBorder="1" applyAlignment="1">
      <alignment horizontal="center" vertical="center"/>
    </xf>
    <xf numFmtId="0" fontId="0" fillId="39" borderId="39" xfId="0" applyFont="1" applyFill="1" applyBorder="1" applyAlignment="1">
      <alignment horizontal="center" vertical="center" wrapText="1"/>
    </xf>
    <xf numFmtId="0" fontId="0" fillId="39" borderId="2" xfId="0" applyFont="1" applyFill="1" applyBorder="1" applyAlignment="1">
      <alignment horizontal="center" vertical="center" wrapText="1"/>
    </xf>
    <xf numFmtId="0" fontId="0" fillId="39" borderId="40" xfId="0" applyFont="1" applyFill="1" applyBorder="1" applyAlignment="1">
      <alignment horizontal="center" vertical="center" wrapText="1"/>
    </xf>
    <xf numFmtId="0" fontId="0" fillId="39" borderId="41" xfId="0" applyFont="1" applyFill="1" applyBorder="1" applyAlignment="1">
      <alignment horizontal="center" vertical="center" wrapText="1"/>
    </xf>
    <xf numFmtId="0" fontId="0" fillId="39" borderId="28" xfId="0" applyFont="1" applyFill="1" applyBorder="1" applyAlignment="1">
      <alignment horizontal="center" vertical="center" wrapText="1"/>
    </xf>
    <xf numFmtId="0" fontId="0" fillId="39" borderId="42" xfId="0" applyFont="1" applyFill="1" applyBorder="1" applyAlignment="1">
      <alignment horizontal="center" vertical="center" wrapText="1"/>
    </xf>
    <xf numFmtId="49" fontId="0" fillId="0" borderId="35"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38" xfId="0" applyNumberFormat="1" applyFont="1" applyFill="1" applyBorder="1" applyAlignment="1" applyProtection="1">
      <alignment horizontal="center" vertical="center"/>
      <protection locked="0"/>
    </xf>
    <xf numFmtId="49" fontId="0" fillId="0" borderId="28" xfId="0" applyNumberFormat="1" applyFont="1" applyFill="1" applyBorder="1" applyAlignment="1" applyProtection="1">
      <alignment horizontal="center" vertical="center"/>
      <protection locked="0"/>
    </xf>
    <xf numFmtId="49" fontId="70" fillId="0" borderId="2" xfId="0" applyNumberFormat="1" applyFont="1" applyFill="1" applyBorder="1" applyAlignment="1">
      <alignment horizontal="center" vertical="center" wrapText="1"/>
    </xf>
    <xf numFmtId="49" fontId="70" fillId="0" borderId="28" xfId="0" applyNumberFormat="1" applyFont="1" applyFill="1" applyBorder="1" applyAlignment="1">
      <alignment horizontal="center" vertical="center" wrapText="1"/>
    </xf>
    <xf numFmtId="49" fontId="82" fillId="0" borderId="10" xfId="0" applyNumberFormat="1" applyFont="1" applyFill="1" applyBorder="1" applyAlignment="1">
      <alignment horizontal="left" vertical="center" wrapText="1"/>
    </xf>
    <xf numFmtId="49" fontId="82" fillId="0" borderId="30" xfId="0" applyNumberFormat="1" applyFont="1" applyFill="1" applyBorder="1" applyAlignment="1">
      <alignment horizontal="left" vertical="center" wrapText="1"/>
    </xf>
    <xf numFmtId="0" fontId="72" fillId="0" borderId="28" xfId="0" applyFont="1" applyFill="1" applyBorder="1" applyAlignment="1">
      <alignment horizontal="right"/>
    </xf>
    <xf numFmtId="0" fontId="72" fillId="0" borderId="29" xfId="0" applyFont="1" applyFill="1" applyBorder="1" applyAlignment="1">
      <alignment horizontal="right"/>
    </xf>
    <xf numFmtId="0" fontId="0" fillId="39" borderId="2" xfId="0" applyFont="1" applyFill="1" applyBorder="1" applyAlignment="1">
      <alignment horizontal="center" vertical="center"/>
    </xf>
    <xf numFmtId="0" fontId="0" fillId="39" borderId="40" xfId="0" applyFont="1" applyFill="1" applyBorder="1" applyAlignment="1">
      <alignment horizontal="center" vertical="center"/>
    </xf>
    <xf numFmtId="0" fontId="0" fillId="39" borderId="43" xfId="0" applyFont="1" applyFill="1" applyBorder="1" applyAlignment="1">
      <alignment horizontal="center" vertical="center"/>
    </xf>
    <xf numFmtId="0" fontId="0" fillId="39" borderId="0" xfId="0" applyFont="1" applyFill="1" applyBorder="1" applyAlignment="1">
      <alignment horizontal="center" vertical="center"/>
    </xf>
    <xf numFmtId="0" fontId="0" fillId="39" borderId="44" xfId="0" applyFont="1" applyFill="1" applyBorder="1" applyAlignment="1">
      <alignment horizontal="center" vertical="center"/>
    </xf>
    <xf numFmtId="0" fontId="0" fillId="39" borderId="41" xfId="0" applyFont="1" applyFill="1" applyBorder="1" applyAlignment="1">
      <alignment horizontal="center" vertical="center"/>
    </xf>
    <xf numFmtId="0" fontId="0" fillId="39" borderId="28" xfId="0" applyFont="1" applyFill="1" applyBorder="1" applyAlignment="1">
      <alignment horizontal="center" vertical="center"/>
    </xf>
    <xf numFmtId="0" fontId="0" fillId="39" borderId="42" xfId="0" applyFont="1" applyFill="1" applyBorder="1" applyAlignment="1">
      <alignment horizontal="center" vertical="center"/>
    </xf>
    <xf numFmtId="0" fontId="55" fillId="0" borderId="0" xfId="0" applyFont="1" applyFill="1" applyBorder="1" applyAlignment="1">
      <alignment horizontal="center" vertical="center"/>
    </xf>
    <xf numFmtId="0" fontId="0" fillId="0" borderId="9" xfId="0" applyFont="1" applyFill="1" applyBorder="1" applyAlignment="1" applyProtection="1">
      <alignment horizontal="left" vertical="center" shrinkToFit="1"/>
      <protection locked="0"/>
    </xf>
    <xf numFmtId="0" fontId="0" fillId="0" borderId="10" xfId="0" applyFont="1" applyFill="1" applyBorder="1" applyAlignment="1" applyProtection="1">
      <alignment horizontal="left" vertical="center" shrinkToFit="1"/>
      <protection locked="0"/>
    </xf>
    <xf numFmtId="0" fontId="0" fillId="0" borderId="30" xfId="0" applyFont="1" applyFill="1" applyBorder="1" applyAlignment="1" applyProtection="1">
      <alignment horizontal="left" vertical="center" shrinkToFit="1"/>
      <protection locked="0"/>
    </xf>
    <xf numFmtId="0" fontId="55" fillId="0" borderId="2" xfId="0" applyNumberFormat="1" applyFont="1" applyFill="1" applyBorder="1" applyAlignment="1">
      <alignment horizontal="right" vertical="center"/>
    </xf>
    <xf numFmtId="0" fontId="0" fillId="0" borderId="0" xfId="0" applyFont="1" applyFill="1" applyBorder="1" applyAlignment="1" applyProtection="1">
      <alignment horizontal="left" vertical="center"/>
      <protection locked="0"/>
    </xf>
    <xf numFmtId="0" fontId="0" fillId="0" borderId="37" xfId="0" applyFont="1" applyFill="1" applyBorder="1" applyAlignment="1" applyProtection="1">
      <alignment horizontal="left" vertical="center"/>
      <protection locked="0"/>
    </xf>
    <xf numFmtId="0" fontId="71" fillId="0" borderId="2" xfId="0" applyFont="1" applyBorder="1" applyAlignment="1">
      <alignment horizontal="left" vertical="center" shrinkToFit="1"/>
    </xf>
    <xf numFmtId="0" fontId="72" fillId="0" borderId="2" xfId="0" applyFont="1" applyBorder="1" applyAlignment="1">
      <alignment horizontal="left" vertical="center" shrinkToFit="1"/>
    </xf>
    <xf numFmtId="0" fontId="72" fillId="0" borderId="8" xfId="0" applyFont="1" applyBorder="1" applyAlignment="1">
      <alignment horizontal="left" vertical="center" shrinkToFit="1"/>
    </xf>
    <xf numFmtId="0" fontId="0" fillId="0" borderId="35"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0" borderId="36"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center" wrapText="1"/>
      <protection locked="0"/>
    </xf>
    <xf numFmtId="0" fontId="70" fillId="0" borderId="28" xfId="0" applyFont="1" applyFill="1" applyBorder="1" applyAlignment="1">
      <alignment horizontal="right"/>
    </xf>
    <xf numFmtId="0" fontId="70" fillId="0" borderId="29" xfId="0" applyFont="1" applyFill="1" applyBorder="1" applyAlignment="1">
      <alignment horizontal="right"/>
    </xf>
    <xf numFmtId="178" fontId="67" fillId="0" borderId="9" xfId="0" applyNumberFormat="1" applyFont="1" applyFill="1" applyBorder="1" applyAlignment="1">
      <alignment horizontal="center" vertical="center" wrapText="1"/>
    </xf>
    <xf numFmtId="178" fontId="67" fillId="0" borderId="10" xfId="0" applyNumberFormat="1" applyFont="1" applyFill="1" applyBorder="1" applyAlignment="1">
      <alignment horizontal="center" vertical="center" wrapText="1"/>
    </xf>
    <xf numFmtId="0" fontId="0" fillId="0" borderId="0" xfId="0" applyFont="1" applyBorder="1" applyAlignment="1" applyProtection="1">
      <alignment horizontal="left" vertical="center" shrinkToFit="1"/>
      <protection locked="0"/>
    </xf>
    <xf numFmtId="0" fontId="0" fillId="0" borderId="37" xfId="0" applyFont="1" applyBorder="1" applyAlignment="1" applyProtection="1">
      <alignment horizontal="left" vertical="center" shrinkToFit="1"/>
      <protection locked="0"/>
    </xf>
    <xf numFmtId="0" fontId="73" fillId="0" borderId="2" xfId="0" applyFont="1" applyBorder="1" applyAlignment="1">
      <alignment horizontal="right" vertical="center" wrapText="1"/>
    </xf>
    <xf numFmtId="0" fontId="0" fillId="39" borderId="45" xfId="0" applyFont="1" applyFill="1" applyBorder="1" applyAlignment="1">
      <alignment horizontal="center" vertical="center" wrapText="1"/>
    </xf>
    <xf numFmtId="0" fontId="0" fillId="39" borderId="10" xfId="0" applyFont="1" applyFill="1" applyBorder="1" applyAlignment="1">
      <alignment horizontal="center" vertical="center"/>
    </xf>
    <xf numFmtId="0" fontId="0" fillId="39" borderId="49" xfId="0" applyFont="1" applyFill="1" applyBorder="1" applyAlignment="1">
      <alignment horizontal="center" vertical="center"/>
    </xf>
    <xf numFmtId="0" fontId="0" fillId="0" borderId="2" xfId="0" applyFont="1" applyBorder="1" applyAlignment="1" applyProtection="1">
      <alignment horizontal="left" vertical="center" shrinkToFit="1"/>
      <protection locked="0"/>
    </xf>
    <xf numFmtId="0" fontId="70" fillId="0" borderId="28" xfId="0" applyFont="1" applyBorder="1" applyAlignment="1">
      <alignment horizontal="right" wrapText="1"/>
    </xf>
    <xf numFmtId="0" fontId="70" fillId="0" borderId="29" xfId="0" applyFont="1" applyBorder="1" applyAlignment="1">
      <alignment horizontal="right" wrapText="1"/>
    </xf>
    <xf numFmtId="0" fontId="55" fillId="0" borderId="0" xfId="0" applyFont="1" applyBorder="1" applyAlignment="1">
      <alignment horizontal="center" vertical="center"/>
    </xf>
    <xf numFmtId="0" fontId="55" fillId="0" borderId="13" xfId="0" applyFont="1" applyFill="1" applyBorder="1" applyAlignment="1" applyProtection="1">
      <alignment horizontal="center" vertical="center" shrinkToFit="1"/>
    </xf>
    <xf numFmtId="0" fontId="55" fillId="0" borderId="31" xfId="0" applyFont="1" applyFill="1" applyBorder="1" applyAlignment="1" applyProtection="1">
      <alignment horizontal="center" vertical="center" shrinkToFit="1"/>
    </xf>
    <xf numFmtId="0" fontId="55" fillId="0" borderId="32" xfId="0" applyFont="1" applyFill="1" applyBorder="1" applyAlignment="1" applyProtection="1">
      <alignment horizontal="center" vertical="center" shrinkToFit="1"/>
    </xf>
    <xf numFmtId="0" fontId="55" fillId="0" borderId="2" xfId="0" applyFont="1" applyBorder="1" applyAlignment="1">
      <alignment horizontal="center" vertical="center"/>
    </xf>
    <xf numFmtId="0" fontId="55" fillId="0" borderId="14" xfId="0" applyFont="1" applyFill="1" applyBorder="1" applyAlignment="1" applyProtection="1">
      <alignment horizontal="center" vertical="center" shrinkToFit="1"/>
    </xf>
    <xf numFmtId="0" fontId="55" fillId="0" borderId="26" xfId="0" applyFont="1" applyFill="1" applyBorder="1" applyAlignment="1" applyProtection="1">
      <alignment horizontal="center" vertical="center" shrinkToFit="1"/>
    </xf>
    <xf numFmtId="0" fontId="55" fillId="0" borderId="35" xfId="0" applyFont="1" applyFill="1" applyBorder="1" applyAlignment="1" applyProtection="1">
      <alignment horizontal="center" vertical="center" shrinkToFit="1"/>
    </xf>
    <xf numFmtId="0" fontId="55" fillId="0" borderId="40" xfId="0" applyFont="1" applyFill="1" applyBorder="1" applyAlignment="1" applyProtection="1">
      <alignment horizontal="center" vertical="center" shrinkToFit="1"/>
    </xf>
    <xf numFmtId="0" fontId="55" fillId="0" borderId="38" xfId="0" applyFont="1" applyFill="1" applyBorder="1" applyAlignment="1" applyProtection="1">
      <alignment horizontal="center" vertical="center" shrinkToFit="1"/>
    </xf>
    <xf numFmtId="0" fontId="55" fillId="0" borderId="42" xfId="0" applyFont="1" applyFill="1" applyBorder="1" applyAlignment="1" applyProtection="1">
      <alignment horizontal="center" vertical="center" shrinkToFit="1"/>
    </xf>
    <xf numFmtId="0" fontId="55" fillId="0" borderId="27"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6" fillId="39" borderId="39" xfId="0" applyFont="1" applyFill="1" applyBorder="1" applyAlignment="1" applyProtection="1">
      <alignment horizontal="center" vertical="center" wrapText="1" shrinkToFit="1"/>
    </xf>
    <xf numFmtId="0" fontId="56" fillId="39" borderId="40" xfId="0" applyFont="1" applyFill="1" applyBorder="1" applyAlignment="1" applyProtection="1">
      <alignment horizontal="center" vertical="center" shrinkToFit="1"/>
    </xf>
    <xf numFmtId="0" fontId="56" fillId="39" borderId="41" xfId="0" applyFont="1" applyFill="1" applyBorder="1" applyAlignment="1" applyProtection="1">
      <alignment horizontal="center" vertical="center" shrinkToFit="1"/>
    </xf>
    <xf numFmtId="0" fontId="56" fillId="39" borderId="42" xfId="0" applyFont="1" applyFill="1" applyBorder="1" applyAlignment="1" applyProtection="1">
      <alignment horizontal="center" vertical="center" shrinkToFit="1"/>
    </xf>
    <xf numFmtId="0" fontId="70" fillId="0" borderId="28" xfId="0" applyFont="1" applyBorder="1" applyAlignment="1">
      <alignment horizontal="right" shrinkToFit="1"/>
    </xf>
    <xf numFmtId="0" fontId="70" fillId="0" borderId="29" xfId="0" applyFont="1" applyBorder="1" applyAlignment="1">
      <alignment horizontal="right" shrinkToFit="1"/>
    </xf>
    <xf numFmtId="0" fontId="55" fillId="0" borderId="33" xfId="45" applyFont="1" applyFill="1" applyBorder="1" applyAlignment="1">
      <alignment horizontal="left" vertical="center" shrinkToFit="1"/>
    </xf>
    <xf numFmtId="0" fontId="55" fillId="0" borderId="34" xfId="45" applyFont="1" applyFill="1" applyBorder="1" applyAlignment="1">
      <alignment horizontal="left" vertical="center" shrinkToFit="1"/>
    </xf>
    <xf numFmtId="0" fontId="55" fillId="0" borderId="25" xfId="45" applyFont="1" applyFill="1" applyBorder="1" applyAlignment="1">
      <alignment horizontal="left" vertical="center" shrinkToFit="1"/>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52" xfId="0" applyFont="1" applyBorder="1" applyAlignment="1">
      <alignment horizontal="left" vertical="top" wrapText="1"/>
    </xf>
    <xf numFmtId="0" fontId="55" fillId="0" borderId="53" xfId="0" applyFont="1" applyBorder="1" applyAlignment="1">
      <alignment horizontal="left" vertical="top" wrapText="1"/>
    </xf>
    <xf numFmtId="0" fontId="55" fillId="0" borderId="54" xfId="0" applyFont="1" applyBorder="1" applyAlignment="1">
      <alignment horizontal="left" vertical="top" wrapText="1"/>
    </xf>
    <xf numFmtId="0" fontId="70" fillId="0" borderId="3" xfId="0" applyFont="1" applyFill="1" applyBorder="1" applyAlignment="1">
      <alignment horizontal="center" vertical="center"/>
    </xf>
    <xf numFmtId="0" fontId="81" fillId="0" borderId="38" xfId="0" applyFont="1" applyBorder="1" applyAlignment="1">
      <alignment horizontal="right" wrapText="1"/>
    </xf>
    <xf numFmtId="0" fontId="81" fillId="0" borderId="28" xfId="0" applyFont="1" applyBorder="1" applyAlignment="1">
      <alignment horizontal="right" wrapText="1"/>
    </xf>
    <xf numFmtId="0" fontId="81" fillId="0" borderId="29" xfId="0" applyFont="1" applyBorder="1" applyAlignment="1">
      <alignment horizontal="right" wrapText="1"/>
    </xf>
    <xf numFmtId="0" fontId="55" fillId="0" borderId="33" xfId="0" applyFont="1" applyFill="1" applyBorder="1" applyAlignment="1">
      <alignment horizontal="center" vertical="center"/>
    </xf>
    <xf numFmtId="0" fontId="55" fillId="0" borderId="34" xfId="0" applyFont="1" applyFill="1" applyBorder="1" applyAlignment="1">
      <alignment horizontal="center" vertical="center"/>
    </xf>
    <xf numFmtId="0" fontId="55" fillId="0" borderId="25" xfId="0" applyFont="1" applyFill="1" applyBorder="1" applyAlignment="1">
      <alignment horizontal="center" vertical="center"/>
    </xf>
    <xf numFmtId="0" fontId="55" fillId="0" borderId="52" xfId="0" applyFont="1" applyFill="1" applyBorder="1" applyAlignment="1">
      <alignment horizontal="center" vertical="center"/>
    </xf>
    <xf numFmtId="0" fontId="55" fillId="0" borderId="53" xfId="0" applyFont="1" applyFill="1" applyBorder="1" applyAlignment="1">
      <alignment horizontal="center" vertical="center"/>
    </xf>
    <xf numFmtId="0" fontId="55" fillId="0" borderId="22" xfId="0" applyFont="1" applyFill="1" applyBorder="1" applyAlignment="1">
      <alignment horizontal="center" vertical="center"/>
    </xf>
    <xf numFmtId="0" fontId="55" fillId="0" borderId="36" xfId="0" applyFont="1" applyFill="1" applyBorder="1" applyAlignment="1">
      <alignment horizontal="center" vertical="center"/>
    </xf>
    <xf numFmtId="0" fontId="55" fillId="0" borderId="44" xfId="0" applyFont="1" applyFill="1" applyBorder="1" applyAlignment="1">
      <alignment horizontal="center" vertical="center"/>
    </xf>
    <xf numFmtId="0" fontId="73" fillId="0" borderId="0" xfId="0" applyFont="1" applyBorder="1" applyAlignment="1">
      <alignment horizontal="center" vertical="center"/>
    </xf>
    <xf numFmtId="0" fontId="0" fillId="0" borderId="3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70" fillId="0" borderId="2" xfId="0" applyFont="1" applyBorder="1" applyAlignment="1">
      <alignment horizontal="center" vertical="center" wrapText="1"/>
    </xf>
    <xf numFmtId="0" fontId="0" fillId="0" borderId="10"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0" fontId="55" fillId="0" borderId="28" xfId="0" applyFont="1" applyBorder="1" applyAlignment="1">
      <alignment horizontal="center" vertical="center"/>
    </xf>
    <xf numFmtId="0" fontId="55" fillId="0" borderId="10" xfId="0" applyFont="1" applyBorder="1" applyAlignment="1">
      <alignment horizontal="center" vertical="center"/>
    </xf>
    <xf numFmtId="38" fontId="34" fillId="0" borderId="2" xfId="36" applyFont="1" applyBorder="1" applyAlignment="1" applyProtection="1">
      <alignment horizontal="center" vertical="center" wrapText="1"/>
      <protection locked="0"/>
    </xf>
    <xf numFmtId="0" fontId="70" fillId="0" borderId="28" xfId="0" applyFont="1" applyBorder="1" applyAlignment="1">
      <alignment horizontal="right"/>
    </xf>
    <xf numFmtId="0" fontId="70" fillId="0" borderId="29" xfId="0" applyFont="1" applyBorder="1" applyAlignment="1">
      <alignment horizontal="right"/>
    </xf>
    <xf numFmtId="49" fontId="0" fillId="0" borderId="28" xfId="0" applyNumberFormat="1" applyFont="1" applyBorder="1" applyAlignment="1" applyProtection="1">
      <alignment horizontal="left" vertical="center" shrinkToFit="1"/>
      <protection locked="0"/>
    </xf>
    <xf numFmtId="0" fontId="0" fillId="0" borderId="2" xfId="0" applyFont="1" applyFill="1" applyBorder="1" applyAlignment="1" applyProtection="1">
      <alignment horizontal="left" vertical="center" shrinkToFit="1"/>
      <protection locked="0"/>
    </xf>
    <xf numFmtId="0" fontId="0" fillId="0" borderId="8" xfId="0" applyFont="1" applyFill="1" applyBorder="1" applyAlignment="1" applyProtection="1">
      <alignment horizontal="left" vertical="center" shrinkToFit="1"/>
      <protection locked="0"/>
    </xf>
    <xf numFmtId="0" fontId="0" fillId="0" borderId="10" xfId="0" applyFont="1" applyBorder="1" applyAlignment="1" applyProtection="1">
      <alignment horizontal="left" vertical="center" shrinkToFit="1"/>
      <protection locked="0"/>
    </xf>
    <xf numFmtId="0" fontId="0" fillId="0" borderId="30" xfId="0" applyFont="1" applyBorder="1" applyAlignment="1" applyProtection="1">
      <alignment horizontal="left" vertical="center" shrinkToFit="1"/>
      <protection locked="0"/>
    </xf>
    <xf numFmtId="0" fontId="56" fillId="0" borderId="28" xfId="28" applyFont="1" applyFill="1" applyBorder="1" applyAlignment="1" applyProtection="1">
      <alignment horizontal="left" vertical="center" shrinkToFit="1"/>
      <protection locked="0"/>
    </xf>
    <xf numFmtId="0" fontId="57" fillId="0" borderId="28" xfId="0" applyFont="1" applyFill="1" applyBorder="1" applyAlignment="1" applyProtection="1">
      <alignment horizontal="left" vertical="center" wrapText="1" shrinkToFit="1"/>
    </xf>
    <xf numFmtId="0" fontId="57" fillId="0" borderId="28" xfId="0" applyFont="1" applyFill="1" applyBorder="1" applyAlignment="1" applyProtection="1">
      <alignment horizontal="left" vertical="center" shrinkToFit="1"/>
    </xf>
    <xf numFmtId="0" fontId="57" fillId="0" borderId="29" xfId="0" applyFont="1" applyFill="1" applyBorder="1" applyAlignment="1" applyProtection="1">
      <alignment horizontal="left" vertical="center" shrinkToFit="1"/>
    </xf>
    <xf numFmtId="0" fontId="0" fillId="0" borderId="1" xfId="0" applyFont="1" applyBorder="1" applyAlignment="1" applyProtection="1">
      <alignment horizontal="center" vertical="center"/>
    </xf>
    <xf numFmtId="0" fontId="55" fillId="0" borderId="9" xfId="0" applyFont="1" applyFill="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6" fillId="0" borderId="10" xfId="0" applyFont="1" applyBorder="1" applyAlignment="1" applyProtection="1">
      <alignment horizontal="center" vertical="center" shrinkToFit="1"/>
      <protection locked="0"/>
    </xf>
    <xf numFmtId="0" fontId="80" fillId="0" borderId="10" xfId="0" applyFont="1" applyBorder="1" applyAlignment="1" applyProtection="1">
      <alignment horizontal="center" vertical="center"/>
    </xf>
    <xf numFmtId="0" fontId="55" fillId="0" borderId="13" xfId="45" applyFont="1" applyFill="1" applyBorder="1" applyAlignment="1">
      <alignment horizontal="left" vertical="center" shrinkToFit="1"/>
    </xf>
    <xf numFmtId="0" fontId="55" fillId="0" borderId="31" xfId="45" applyFont="1" applyFill="1" applyBorder="1" applyAlignment="1">
      <alignment horizontal="left" vertical="center" shrinkToFit="1"/>
    </xf>
    <xf numFmtId="0" fontId="55" fillId="0" borderId="32" xfId="45" applyFont="1" applyFill="1" applyBorder="1" applyAlignment="1">
      <alignment horizontal="left" vertical="center" shrinkToFit="1"/>
    </xf>
    <xf numFmtId="0" fontId="55" fillId="0" borderId="4" xfId="50" applyFont="1" applyFill="1" applyBorder="1" applyAlignment="1">
      <alignment horizontal="center" vertical="center"/>
    </xf>
    <xf numFmtId="0" fontId="55" fillId="0" borderId="9" xfId="0" applyFont="1" applyFill="1" applyBorder="1" applyAlignment="1" applyProtection="1">
      <alignment horizontal="center" vertical="center" shrinkToFit="1"/>
      <protection locked="0"/>
    </xf>
    <xf numFmtId="0" fontId="55" fillId="0" borderId="10" xfId="0" applyFont="1" applyFill="1" applyBorder="1" applyAlignment="1" applyProtection="1">
      <alignment horizontal="center" vertical="center" shrinkToFit="1"/>
      <protection locked="0"/>
    </xf>
    <xf numFmtId="0" fontId="78" fillId="0" borderId="10" xfId="0" applyFont="1" applyBorder="1" applyAlignment="1" applyProtection="1">
      <alignment horizontal="center" vertical="center" shrinkToFit="1"/>
    </xf>
    <xf numFmtId="0" fontId="73" fillId="0" borderId="3" xfId="0" applyFont="1" applyFill="1" applyBorder="1" applyAlignment="1">
      <alignment horizontal="center" vertical="center" wrapText="1"/>
    </xf>
    <xf numFmtId="0" fontId="73" fillId="0" borderId="3" xfId="0" applyFont="1" applyFill="1" applyBorder="1" applyAlignment="1">
      <alignment horizontal="center" vertical="center"/>
    </xf>
    <xf numFmtId="0" fontId="73" fillId="0" borderId="4" xfId="0" applyFont="1" applyFill="1" applyBorder="1" applyAlignment="1">
      <alignment horizontal="center" vertical="center"/>
    </xf>
    <xf numFmtId="0" fontId="73" fillId="0" borderId="23" xfId="0" applyFont="1" applyFill="1" applyBorder="1" applyAlignment="1">
      <alignment horizontal="center" vertical="center"/>
    </xf>
    <xf numFmtId="0" fontId="55" fillId="0" borderId="3"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32" xfId="0" applyFont="1" applyFill="1" applyBorder="1" applyAlignment="1">
      <alignment horizontal="center" vertical="center"/>
    </xf>
    <xf numFmtId="0" fontId="0" fillId="0" borderId="35" xfId="0" applyFont="1" applyBorder="1" applyAlignment="1" applyProtection="1">
      <alignment horizontal="left" vertical="center" shrinkToFit="1"/>
      <protection locked="0"/>
    </xf>
    <xf numFmtId="0" fontId="0" fillId="0" borderId="8" xfId="0" applyFont="1" applyBorder="1" applyAlignment="1" applyProtection="1">
      <alignment horizontal="left" vertical="center" shrinkToFit="1"/>
      <protection locked="0"/>
    </xf>
    <xf numFmtId="0" fontId="75" fillId="39" borderId="43" xfId="0" applyFont="1" applyFill="1" applyBorder="1" applyAlignment="1">
      <alignment horizontal="center" vertical="center" wrapText="1"/>
    </xf>
    <xf numFmtId="0" fontId="75" fillId="39" borderId="0" xfId="0" applyFont="1" applyFill="1" applyBorder="1" applyAlignment="1">
      <alignment horizontal="center" vertical="center"/>
    </xf>
    <xf numFmtId="0" fontId="75" fillId="39" borderId="41" xfId="0" applyFont="1" applyFill="1" applyBorder="1" applyAlignment="1">
      <alignment horizontal="center" vertical="center"/>
    </xf>
    <xf numFmtId="0" fontId="75" fillId="39" borderId="28" xfId="0" applyFont="1" applyFill="1" applyBorder="1" applyAlignment="1">
      <alignment horizontal="center" vertical="center"/>
    </xf>
    <xf numFmtId="0" fontId="55" fillId="0" borderId="35" xfId="0" applyFont="1" applyBorder="1" applyAlignment="1">
      <alignment horizontal="center" vertical="center"/>
    </xf>
    <xf numFmtId="0" fontId="55" fillId="0" borderId="2" xfId="0" applyFont="1" applyFill="1" applyBorder="1" applyAlignment="1">
      <alignment horizontal="left" vertical="center"/>
    </xf>
    <xf numFmtId="0" fontId="55" fillId="0" borderId="8" xfId="0" applyFont="1" applyFill="1" applyBorder="1" applyAlignment="1">
      <alignment horizontal="left" vertical="center"/>
    </xf>
    <xf numFmtId="0" fontId="55" fillId="0" borderId="2" xfId="0" applyFont="1" applyFill="1" applyBorder="1" applyAlignment="1">
      <alignment horizontal="center" vertical="center"/>
    </xf>
    <xf numFmtId="0" fontId="75" fillId="39" borderId="39" xfId="0" applyFont="1" applyFill="1" applyBorder="1" applyAlignment="1">
      <alignment horizontal="center" vertical="center" wrapText="1"/>
    </xf>
    <xf numFmtId="0" fontId="75" fillId="39" borderId="2" xfId="0" applyFont="1" applyFill="1" applyBorder="1" applyAlignment="1">
      <alignment horizontal="center" vertical="center" wrapText="1"/>
    </xf>
    <xf numFmtId="0" fontId="75" fillId="39" borderId="40" xfId="0" applyFont="1" applyFill="1" applyBorder="1" applyAlignment="1">
      <alignment horizontal="center" vertical="center" wrapText="1"/>
    </xf>
    <xf numFmtId="0" fontId="75" fillId="39" borderId="45" xfId="0" applyFont="1" applyFill="1" applyBorder="1" applyAlignment="1">
      <alignment horizontal="center" vertical="center" wrapText="1"/>
    </xf>
    <xf numFmtId="0" fontId="75" fillId="39" borderId="10" xfId="0" applyFont="1" applyFill="1" applyBorder="1" applyAlignment="1">
      <alignment horizontal="center" vertical="center" wrapText="1"/>
    </xf>
    <xf numFmtId="0" fontId="75" fillId="39" borderId="49" xfId="0" applyFont="1" applyFill="1" applyBorder="1" applyAlignment="1">
      <alignment horizontal="center" vertical="center" wrapText="1"/>
    </xf>
    <xf numFmtId="0" fontId="79" fillId="0" borderId="38" xfId="0" applyFont="1" applyBorder="1" applyAlignment="1" applyProtection="1">
      <alignment horizontal="left" vertical="center" shrinkToFit="1"/>
      <protection locked="0"/>
    </xf>
    <xf numFmtId="0" fontId="79" fillId="0" borderId="28" xfId="0" applyFont="1" applyBorder="1" applyAlignment="1" applyProtection="1">
      <alignment horizontal="left" vertical="center" shrinkToFit="1"/>
      <protection locked="0"/>
    </xf>
    <xf numFmtId="0" fontId="79" fillId="0" borderId="29" xfId="0" applyFont="1" applyBorder="1" applyAlignment="1" applyProtection="1">
      <alignment horizontal="left" vertical="center" shrinkToFit="1"/>
      <protection locked="0"/>
    </xf>
    <xf numFmtId="0" fontId="74" fillId="0" borderId="0" xfId="0" applyFont="1" applyBorder="1" applyAlignment="1">
      <alignment horizontal="right" shrinkToFit="1"/>
    </xf>
    <xf numFmtId="0" fontId="39" fillId="0" borderId="0" xfId="28" applyFont="1" applyAlignment="1">
      <alignment horizontal="left"/>
    </xf>
    <xf numFmtId="0" fontId="0" fillId="39" borderId="43" xfId="0" applyFont="1" applyFill="1" applyBorder="1" applyAlignment="1">
      <alignment horizontal="center" vertical="center" wrapText="1"/>
    </xf>
    <xf numFmtId="0" fontId="0" fillId="39" borderId="0" xfId="0" applyFont="1" applyFill="1" applyBorder="1" applyAlignment="1">
      <alignment horizontal="center" vertical="center" wrapText="1"/>
    </xf>
    <xf numFmtId="0" fontId="0" fillId="39" borderId="44" xfId="0" applyFont="1" applyFill="1" applyBorder="1" applyAlignment="1">
      <alignment horizontal="center" vertical="center" wrapText="1"/>
    </xf>
    <xf numFmtId="0" fontId="72" fillId="0" borderId="38" xfId="0" applyFont="1" applyBorder="1" applyAlignment="1">
      <alignment horizontal="right" wrapText="1"/>
    </xf>
    <xf numFmtId="0" fontId="72" fillId="0" borderId="28" xfId="0" applyFont="1" applyBorder="1" applyAlignment="1">
      <alignment horizontal="right" wrapText="1"/>
    </xf>
    <xf numFmtId="0" fontId="72" fillId="0" borderId="29" xfId="0" applyFont="1" applyBorder="1" applyAlignment="1">
      <alignment horizontal="right" wrapText="1"/>
    </xf>
    <xf numFmtId="0" fontId="75" fillId="39" borderId="45" xfId="0" applyFont="1" applyFill="1" applyBorder="1" applyAlignment="1">
      <alignment horizontal="center" vertical="center"/>
    </xf>
    <xf numFmtId="0" fontId="75" fillId="39" borderId="10" xfId="0" applyFont="1" applyFill="1" applyBorder="1" applyAlignment="1">
      <alignment horizontal="center" vertical="center"/>
    </xf>
    <xf numFmtId="0" fontId="0" fillId="0" borderId="35"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0" fontId="3" fillId="39" borderId="46" xfId="0" applyFont="1" applyFill="1" applyBorder="1" applyAlignment="1">
      <alignment horizontal="center" vertical="center" wrapText="1"/>
    </xf>
    <xf numFmtId="0" fontId="56" fillId="39" borderId="3" xfId="0" applyFont="1" applyFill="1" applyBorder="1" applyAlignment="1">
      <alignment horizontal="center" vertical="center"/>
    </xf>
    <xf numFmtId="0" fontId="56" fillId="39" borderId="13" xfId="0" applyFont="1" applyFill="1" applyBorder="1" applyAlignment="1">
      <alignment horizontal="center" vertical="center"/>
    </xf>
    <xf numFmtId="0" fontId="56" fillId="39" borderId="47" xfId="0" applyFont="1" applyFill="1" applyBorder="1" applyAlignment="1">
      <alignment horizontal="center" vertical="center"/>
    </xf>
    <xf numFmtId="0" fontId="56" fillId="39" borderId="4" xfId="0" applyFont="1" applyFill="1" applyBorder="1" applyAlignment="1">
      <alignment horizontal="center" vertical="center"/>
    </xf>
    <xf numFmtId="0" fontId="56" fillId="39" borderId="33" xfId="0" applyFont="1" applyFill="1" applyBorder="1" applyAlignment="1">
      <alignment horizontal="center" vertical="center"/>
    </xf>
    <xf numFmtId="0" fontId="56" fillId="39" borderId="48" xfId="0" applyFont="1" applyFill="1" applyBorder="1" applyAlignment="1">
      <alignment horizontal="center" vertical="center"/>
    </xf>
    <xf numFmtId="0" fontId="56" fillId="39" borderId="12" xfId="0" applyFont="1" applyFill="1" applyBorder="1" applyAlignment="1">
      <alignment horizontal="center" vertical="center"/>
    </xf>
    <xf numFmtId="0" fontId="56" fillId="39" borderId="14" xfId="0" applyFont="1" applyFill="1" applyBorder="1" applyAlignment="1">
      <alignment horizontal="center" vertical="center"/>
    </xf>
    <xf numFmtId="0" fontId="56" fillId="0" borderId="40" xfId="0" applyFont="1" applyFill="1" applyBorder="1" applyAlignment="1" applyProtection="1">
      <alignment horizontal="center" vertical="center" shrinkToFit="1"/>
      <protection locked="0"/>
    </xf>
    <xf numFmtId="0" fontId="56" fillId="0" borderId="42" xfId="0" applyFont="1" applyFill="1" applyBorder="1" applyAlignment="1" applyProtection="1">
      <alignment horizontal="center" vertical="center" shrinkToFit="1"/>
      <protection locked="0"/>
    </xf>
    <xf numFmtId="0" fontId="0" fillId="39" borderId="50" xfId="0" applyFont="1" applyFill="1" applyBorder="1" applyAlignment="1">
      <alignment horizontal="center" vertical="center"/>
    </xf>
    <xf numFmtId="0" fontId="0" fillId="39" borderId="51" xfId="0" applyFont="1" applyFill="1" applyBorder="1" applyAlignment="1">
      <alignment horizontal="center" vertical="center"/>
    </xf>
    <xf numFmtId="0" fontId="0" fillId="0" borderId="3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55" fillId="0" borderId="23" xfId="50" applyFont="1" applyFill="1" applyBorder="1" applyAlignment="1">
      <alignment horizontal="center" vertical="center"/>
    </xf>
    <xf numFmtId="0" fontId="70" fillId="0" borderId="10" xfId="0" applyFont="1" applyBorder="1" applyAlignment="1">
      <alignment horizontal="left" wrapText="1"/>
    </xf>
    <xf numFmtId="0" fontId="70" fillId="0" borderId="30" xfId="0" applyFont="1" applyBorder="1" applyAlignment="1">
      <alignment horizontal="left" wrapText="1"/>
    </xf>
    <xf numFmtId="38" fontId="34" fillId="0" borderId="10" xfId="36" applyFont="1" applyBorder="1" applyAlignment="1" applyProtection="1">
      <alignment horizontal="left" vertical="center" wrapText="1"/>
      <protection locked="0"/>
    </xf>
    <xf numFmtId="0" fontId="65" fillId="0" borderId="0" xfId="0" applyFont="1" applyAlignment="1">
      <alignment horizontal="right" vertical="center"/>
    </xf>
    <xf numFmtId="0" fontId="65" fillId="0" borderId="0" xfId="0" applyFont="1" applyAlignment="1">
      <alignment horizontal="center" vertical="center"/>
    </xf>
    <xf numFmtId="0" fontId="71" fillId="0" borderId="10" xfId="0" applyFont="1" applyFill="1" applyBorder="1" applyAlignment="1">
      <alignment horizontal="left" wrapText="1"/>
    </xf>
    <xf numFmtId="0" fontId="72" fillId="0" borderId="10" xfId="0" applyFont="1" applyFill="1" applyBorder="1" applyAlignment="1">
      <alignment horizontal="left"/>
    </xf>
    <xf numFmtId="0" fontId="72" fillId="0" borderId="30" xfId="0" applyFont="1" applyFill="1" applyBorder="1" applyAlignment="1">
      <alignment horizontal="left"/>
    </xf>
    <xf numFmtId="0" fontId="0" fillId="0" borderId="1" xfId="0" applyFont="1" applyBorder="1" applyAlignment="1">
      <alignment horizontal="center"/>
    </xf>
    <xf numFmtId="0" fontId="57" fillId="0" borderId="10" xfId="0" applyFont="1" applyFill="1" applyBorder="1" applyAlignment="1">
      <alignment horizontal="left" vertical="center" wrapText="1"/>
    </xf>
    <xf numFmtId="0" fontId="57" fillId="0" borderId="30" xfId="0" applyFont="1" applyFill="1" applyBorder="1" applyAlignment="1">
      <alignment horizontal="left" vertical="center" wrapText="1"/>
    </xf>
    <xf numFmtId="0" fontId="0" fillId="0" borderId="35" xfId="0" applyFont="1" applyFill="1" applyBorder="1" applyAlignment="1" applyProtection="1">
      <alignment horizontal="left" vertical="center" shrinkToFit="1"/>
      <protection locked="0"/>
    </xf>
    <xf numFmtId="0" fontId="55" fillId="0" borderId="2" xfId="0" applyFont="1" applyBorder="1" applyAlignment="1">
      <alignment horizontal="left" vertical="center"/>
    </xf>
    <xf numFmtId="0" fontId="75" fillId="39" borderId="41" xfId="0" applyFont="1" applyFill="1" applyBorder="1" applyAlignment="1">
      <alignment horizontal="center" vertical="center" wrapText="1"/>
    </xf>
    <xf numFmtId="0" fontId="75" fillId="39" borderId="28" xfId="0" applyFont="1" applyFill="1" applyBorder="1" applyAlignment="1">
      <alignment horizontal="center" vertical="center" wrapText="1"/>
    </xf>
    <xf numFmtId="0" fontId="75" fillId="39" borderId="42" xfId="0" applyFont="1" applyFill="1" applyBorder="1" applyAlignment="1">
      <alignment horizontal="center" vertical="center" wrapText="1"/>
    </xf>
    <xf numFmtId="0" fontId="76" fillId="0" borderId="38" xfId="0" applyFont="1" applyBorder="1" applyAlignment="1">
      <alignment horizontal="right" wrapText="1"/>
    </xf>
    <xf numFmtId="0" fontId="77" fillId="0" borderId="28" xfId="0" applyFont="1" applyBorder="1" applyAlignment="1">
      <alignment horizontal="right"/>
    </xf>
    <xf numFmtId="0" fontId="77" fillId="0" borderId="29" xfId="0" applyFont="1" applyBorder="1" applyAlignment="1">
      <alignment horizontal="right"/>
    </xf>
    <xf numFmtId="0" fontId="0" fillId="0" borderId="1" xfId="0" applyFont="1" applyBorder="1" applyAlignment="1">
      <alignment horizontal="center" vertical="center"/>
    </xf>
    <xf numFmtId="0" fontId="0" fillId="0" borderId="38" xfId="0" applyFont="1" applyFill="1" applyBorder="1" applyAlignment="1" applyProtection="1">
      <alignment horizontal="left" vertical="center" shrinkToFit="1"/>
      <protection locked="0"/>
    </xf>
    <xf numFmtId="0" fontId="0" fillId="0" borderId="28" xfId="0" applyFont="1" applyFill="1" applyBorder="1" applyAlignment="1" applyProtection="1">
      <alignment horizontal="left" vertical="center" shrinkToFit="1"/>
      <protection locked="0"/>
    </xf>
    <xf numFmtId="0" fontId="0" fillId="0" borderId="29" xfId="0" applyFont="1" applyFill="1" applyBorder="1" applyAlignment="1" applyProtection="1">
      <alignment horizontal="left" vertical="center" shrinkToFit="1"/>
      <protection locked="0"/>
    </xf>
    <xf numFmtId="0" fontId="56" fillId="0" borderId="10" xfId="0" applyFont="1" applyBorder="1" applyAlignment="1" applyProtection="1">
      <alignment horizontal="left" vertical="center" shrinkToFit="1"/>
      <protection locked="0"/>
    </xf>
    <xf numFmtId="0" fontId="56" fillId="0" borderId="30" xfId="0" applyFont="1" applyBorder="1" applyAlignment="1" applyProtection="1">
      <alignment horizontal="left" vertical="center" shrinkToFit="1"/>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4" xfId="48" xr:uid="{00000000-0005-0000-0000-000030000000}"/>
    <cellStyle name="標準 5" xfId="49" xr:uid="{00000000-0005-0000-0000-000031000000}"/>
    <cellStyle name="標準 6" xfId="50" xr:uid="{00000000-0005-0000-0000-000032000000}"/>
    <cellStyle name="良い" xfId="51" builtinId="26" customBuiltin="1"/>
  </cellStyles>
  <dxfs count="9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name val="ＭＳ Ｐゴシック"/>
        <family val="3"/>
        <charset val="128"/>
        <scheme val="none"/>
      </font>
    </dxf>
    <dxf>
      <font>
        <color rgb="FFFF0000"/>
        <name val="ＭＳ Ｐゴシック"/>
        <family val="3"/>
        <charset val="128"/>
        <scheme val="none"/>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border>
        <left style="thin">
          <color indexed="64"/>
        </left>
        <right style="thin">
          <color indexed="64"/>
        </right>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20464</xdr:colOff>
      <xdr:row>8</xdr:row>
      <xdr:rowOff>2622</xdr:rowOff>
    </xdr:from>
    <xdr:to>
      <xdr:col>52</xdr:col>
      <xdr:colOff>285679</xdr:colOff>
      <xdr:row>10</xdr:row>
      <xdr:rowOff>9525</xdr:rowOff>
    </xdr:to>
    <xdr:sp macro="" textlink="">
      <xdr:nvSpPr>
        <xdr:cNvPr id="2" name="吹き出し: 四角形 1">
          <a:extLst>
            <a:ext uri="{FF2B5EF4-FFF2-40B4-BE49-F238E27FC236}">
              <a16:creationId xmlns:a16="http://schemas.microsoft.com/office/drawing/2014/main" id="{3F656579-002A-4C8F-8C22-96AAB6CE34F3}"/>
            </a:ext>
          </a:extLst>
        </xdr:cNvPr>
        <xdr:cNvSpPr/>
      </xdr:nvSpPr>
      <xdr:spPr>
        <a:xfrm>
          <a:off x="10145539" y="1764747"/>
          <a:ext cx="5246790" cy="864153"/>
        </a:xfrm>
        <a:prstGeom prst="wedgeRectCallout">
          <a:avLst>
            <a:gd name="adj1" fmla="val -46325"/>
            <a:gd name="adj2" fmla="val -12944"/>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種類</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　</a:t>
          </a:r>
          <a:endParaRPr kumimoji="1" lang="en-US" altLang="ja-JP" sz="1100" b="1">
            <a:solidFill>
              <a:sysClr val="windowText" lastClr="000000"/>
            </a:solidFill>
            <a:latin typeface="+mj-ea"/>
            <a:ea typeface="+mj-ea"/>
          </a:endParaRPr>
        </a:p>
        <a:p>
          <a:pPr algn="l">
            <a:lnSpc>
              <a:spcPts val="1300"/>
            </a:lnSpc>
          </a:pPr>
          <a:r>
            <a:rPr kumimoji="1" lang="ja-JP" altLang="en-US" sz="1100" b="0">
              <a:solidFill>
                <a:schemeClr val="tx1"/>
              </a:solidFill>
              <a:latin typeface="+mj-ea"/>
              <a:ea typeface="+mj-ea"/>
            </a:rPr>
            <a:t>「</a:t>
          </a:r>
          <a:r>
            <a:rPr kumimoji="1" lang="ja-JP" altLang="en-US" sz="1100" b="1">
              <a:solidFill>
                <a:srgbClr val="FF0000"/>
              </a:solidFill>
              <a:latin typeface="+mj-ea"/>
              <a:ea typeface="+mj-ea"/>
            </a:rPr>
            <a:t>企業体験</a:t>
          </a:r>
          <a:r>
            <a:rPr kumimoji="1" lang="ja-JP" altLang="en-US" sz="1100" b="0">
              <a:solidFill>
                <a:schemeClr val="tx1"/>
              </a:solidFill>
              <a:latin typeface="+mj-ea"/>
              <a:ea typeface="+mj-ea"/>
            </a:rPr>
            <a:t>」または「</a:t>
          </a:r>
          <a:r>
            <a:rPr kumimoji="1" lang="ja-JP" altLang="en-US" sz="1100" b="1">
              <a:solidFill>
                <a:srgbClr val="FF0000"/>
              </a:solidFill>
              <a:latin typeface="+mj-ea"/>
              <a:ea typeface="+mj-ea"/>
            </a:rPr>
            <a:t>インターンシップ</a:t>
          </a:r>
          <a:r>
            <a:rPr kumimoji="1" lang="ja-JP" altLang="en-US" sz="1100" b="0">
              <a:solidFill>
                <a:schemeClr val="tx1"/>
              </a:solidFill>
              <a:latin typeface="+mj-ea"/>
              <a:ea typeface="+mj-ea"/>
            </a:rPr>
            <a:t>」を選択してください。</a:t>
          </a:r>
          <a:endParaRPr kumimoji="1" lang="en-US" altLang="ja-JP" sz="1100" b="0">
            <a:solidFill>
              <a:schemeClr val="tx1"/>
            </a:solidFill>
            <a:latin typeface="+mj-ea"/>
            <a:ea typeface="+mj-ea"/>
          </a:endParaRPr>
        </a:p>
        <a:p>
          <a:pPr algn="l">
            <a:lnSpc>
              <a:spcPts val="1300"/>
            </a:lnSpc>
          </a:pP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r>
            <a:rPr kumimoji="1" lang="ja-JP" altLang="ja-JP" sz="1100" b="1">
              <a:solidFill>
                <a:srgbClr val="FF0000"/>
              </a:solidFill>
              <a:effectLst/>
              <a:latin typeface="+mn-lt"/>
              <a:ea typeface="+mn-ea"/>
              <a:cs typeface="+mn-cs"/>
            </a:rPr>
            <a:t>インターンシップ</a:t>
          </a:r>
          <a:r>
            <a:rPr kumimoji="1" lang="ja-JP" altLang="ja-JP" sz="1100" b="0">
              <a:solidFill>
                <a:sysClr val="windowText" lastClr="000000"/>
              </a:solidFill>
              <a:effectLst/>
              <a:latin typeface="+mn-lt"/>
              <a:ea typeface="+mn-ea"/>
              <a:cs typeface="+mn-cs"/>
            </a:rPr>
            <a:t>」の場合は、実働日数の半分以上は就業体験を実施してください。</a:t>
          </a:r>
          <a:endParaRPr kumimoji="1" lang="en-US" altLang="ja-JP" sz="1100" b="0">
            <a:solidFill>
              <a:sysClr val="windowText" lastClr="000000"/>
            </a:solidFill>
            <a:latin typeface="+mj-ea"/>
            <a:ea typeface="+mj-ea"/>
          </a:endParaRPr>
        </a:p>
        <a:p>
          <a:pPr algn="l">
            <a:lnSpc>
              <a:spcPts val="1300"/>
            </a:lnSpc>
          </a:pPr>
          <a:r>
            <a:rPr kumimoji="1" lang="en-US" altLang="ja-JP" sz="1100" b="0">
              <a:solidFill>
                <a:schemeClr val="tx1"/>
              </a:solidFill>
              <a:latin typeface="+mj-ea"/>
              <a:ea typeface="+mj-ea"/>
            </a:rPr>
            <a:t>※</a:t>
          </a:r>
          <a:r>
            <a:rPr kumimoji="1" lang="ja-JP" altLang="ja-JP" sz="1100" b="0">
              <a:solidFill>
                <a:sysClr val="windowText" lastClr="000000"/>
              </a:solidFill>
              <a:effectLst/>
              <a:latin typeface="+mn-lt"/>
              <a:ea typeface="+mn-ea"/>
              <a:cs typeface="+mn-cs"/>
            </a:rPr>
            <a:t>「企業体験」</a:t>
          </a:r>
          <a:r>
            <a:rPr kumimoji="1" lang="ja-JP" altLang="en-US"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「インターンシップ」</a:t>
          </a:r>
          <a:r>
            <a:rPr kumimoji="1" lang="ja-JP" altLang="en-US" sz="1100" b="0">
              <a:solidFill>
                <a:schemeClr val="tx1"/>
              </a:solidFill>
              <a:latin typeface="+mj-ea"/>
              <a:ea typeface="+mj-ea"/>
            </a:rPr>
            <a:t>の定義については記入要綱をご確認ください。</a:t>
          </a:r>
          <a:endParaRPr kumimoji="1" lang="en-US" altLang="ja-JP" sz="1100" b="0">
            <a:solidFill>
              <a:schemeClr val="tx1"/>
            </a:solidFill>
            <a:latin typeface="+mj-ea"/>
            <a:ea typeface="+mj-ea"/>
          </a:endParaRPr>
        </a:p>
        <a:p>
          <a:pPr algn="l">
            <a:lnSpc>
              <a:spcPts val="1300"/>
            </a:lnSpc>
          </a:pPr>
          <a:endParaRPr kumimoji="1" lang="en-US" altLang="ja-JP" sz="1100" b="0">
            <a:solidFill>
              <a:schemeClr val="tx1"/>
            </a:solidFill>
            <a:latin typeface="+mj-ea"/>
            <a:ea typeface="+mj-ea"/>
          </a:endParaRPr>
        </a:p>
      </xdr:txBody>
    </xdr:sp>
    <xdr:clientData/>
  </xdr:twoCellAnchor>
  <xdr:twoCellAnchor>
    <xdr:from>
      <xdr:col>45</xdr:col>
      <xdr:colOff>20414</xdr:colOff>
      <xdr:row>11</xdr:row>
      <xdr:rowOff>16357</xdr:rowOff>
    </xdr:from>
    <xdr:to>
      <xdr:col>54</xdr:col>
      <xdr:colOff>392181</xdr:colOff>
      <xdr:row>14</xdr:row>
      <xdr:rowOff>123826</xdr:rowOff>
    </xdr:to>
    <xdr:sp macro="" textlink="">
      <xdr:nvSpPr>
        <xdr:cNvPr id="3" name="吹き出し: 四角形 2">
          <a:extLst>
            <a:ext uri="{FF2B5EF4-FFF2-40B4-BE49-F238E27FC236}">
              <a16:creationId xmlns:a16="http://schemas.microsoft.com/office/drawing/2014/main" id="{9378FF6C-38E2-4635-8DC1-EC4C7BF2874E}"/>
            </a:ext>
          </a:extLst>
        </xdr:cNvPr>
        <xdr:cNvSpPr/>
      </xdr:nvSpPr>
      <xdr:spPr>
        <a:xfrm>
          <a:off x="10145489" y="2997682"/>
          <a:ext cx="7105942" cy="917094"/>
        </a:xfrm>
        <a:prstGeom prst="wedgeRectCallout">
          <a:avLst>
            <a:gd name="adj1" fmla="val -46325"/>
            <a:gd name="adj2" fmla="val -12944"/>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b="1">
              <a:solidFill>
                <a:schemeClr val="tx1"/>
              </a:solidFill>
              <a:latin typeface="+mj-ea"/>
              <a:ea typeface="+mj-ea"/>
            </a:rPr>
            <a:t>【</a:t>
          </a:r>
          <a:r>
            <a:rPr kumimoji="1" lang="ja-JP" altLang="en-US" sz="1100" b="1">
              <a:solidFill>
                <a:schemeClr val="tx1"/>
              </a:solidFill>
              <a:latin typeface="+mj-ea"/>
              <a:ea typeface="+mj-ea"/>
            </a:rPr>
            <a:t>実施方法</a:t>
          </a:r>
          <a:r>
            <a:rPr kumimoji="1" lang="en-US" altLang="ja-JP" sz="1100" b="1">
              <a:solidFill>
                <a:schemeClr val="tx1"/>
              </a:solidFill>
              <a:latin typeface="+mj-ea"/>
              <a:ea typeface="+mj-ea"/>
            </a:rPr>
            <a:t>】</a:t>
          </a:r>
          <a:r>
            <a:rPr kumimoji="1" lang="ja-JP" altLang="en-US" sz="1100" b="1">
              <a:solidFill>
                <a:schemeClr val="tx1"/>
              </a:solidFill>
              <a:latin typeface="+mj-ea"/>
              <a:ea typeface="+mj-ea"/>
            </a:rPr>
            <a:t>　</a:t>
          </a:r>
          <a:endParaRPr kumimoji="1" lang="en-US" altLang="ja-JP" sz="1100" b="1">
            <a:solidFill>
              <a:schemeClr val="tx1"/>
            </a:solidFill>
            <a:latin typeface="+mj-ea"/>
            <a:ea typeface="+mj-ea"/>
          </a:endParaRPr>
        </a:p>
        <a:p>
          <a:r>
            <a:rPr kumimoji="1" lang="ja-JP" altLang="ja-JP" sz="1100" b="0">
              <a:solidFill>
                <a:sysClr val="windowText" lastClr="000000"/>
              </a:solidFill>
              <a:effectLst/>
              <a:latin typeface="+mn-lt"/>
              <a:ea typeface="+mn-ea"/>
              <a:cs typeface="+mn-cs"/>
            </a:rPr>
            <a:t>「</a:t>
          </a:r>
          <a:r>
            <a:rPr kumimoji="1" lang="ja-JP" altLang="ja-JP" sz="1100" b="1">
              <a:solidFill>
                <a:srgbClr val="FF0000"/>
              </a:solidFill>
              <a:effectLst/>
              <a:latin typeface="+mn-lt"/>
              <a:ea typeface="+mn-ea"/>
              <a:cs typeface="+mn-cs"/>
            </a:rPr>
            <a:t>対面</a:t>
          </a:r>
          <a:r>
            <a:rPr kumimoji="1" lang="ja-JP" altLang="ja-JP" sz="1100" b="0">
              <a:solidFill>
                <a:sysClr val="windowText" lastClr="000000"/>
              </a:solidFill>
              <a:effectLst/>
              <a:latin typeface="+mn-lt"/>
              <a:ea typeface="+mn-ea"/>
              <a:cs typeface="+mn-cs"/>
            </a:rPr>
            <a:t>」「</a:t>
          </a:r>
          <a:r>
            <a:rPr kumimoji="1" lang="en-US" altLang="ja-JP" sz="1100" b="1">
              <a:solidFill>
                <a:srgbClr val="FF0000"/>
              </a:solidFill>
              <a:effectLst/>
              <a:latin typeface="+mn-lt"/>
              <a:ea typeface="+mn-ea"/>
              <a:cs typeface="+mn-cs"/>
            </a:rPr>
            <a:t>WEB</a:t>
          </a:r>
          <a:r>
            <a:rPr kumimoji="1" lang="ja-JP" altLang="ja-JP" sz="1100" b="0">
              <a:solidFill>
                <a:sysClr val="windowText" lastClr="000000"/>
              </a:solidFill>
              <a:effectLst/>
              <a:latin typeface="+mn-lt"/>
              <a:ea typeface="+mn-ea"/>
              <a:cs typeface="+mn-cs"/>
            </a:rPr>
            <a:t>」</a:t>
          </a:r>
          <a:r>
            <a:rPr kumimoji="0" lang="ja-JP" altLang="en-US" sz="1100" b="0">
              <a:solidFill>
                <a:sysClr val="windowText" lastClr="000000"/>
              </a:solidFill>
              <a:effectLst/>
              <a:latin typeface="+mn-lt"/>
              <a:ea typeface="+mn-ea"/>
              <a:cs typeface="+mn-cs"/>
            </a:rPr>
            <a:t>「</a:t>
          </a:r>
          <a:r>
            <a:rPr kumimoji="1" lang="ja-JP" altLang="ja-JP" sz="1100" b="1">
              <a:solidFill>
                <a:srgbClr val="FF0000"/>
              </a:solidFill>
              <a:effectLst/>
              <a:latin typeface="+mn-ea"/>
              <a:ea typeface="+mn-ea"/>
              <a:cs typeface="+mn-cs"/>
            </a:rPr>
            <a:t>ハイフレックス</a:t>
          </a:r>
          <a:r>
            <a:rPr kumimoji="1" lang="en-US" altLang="ja-JP" sz="1100" b="1">
              <a:solidFill>
                <a:srgbClr val="FF0000"/>
              </a:solidFill>
              <a:effectLst/>
              <a:latin typeface="+mn-ea"/>
              <a:ea typeface="+mn-ea"/>
              <a:cs typeface="+mn-cs"/>
            </a:rPr>
            <a:t>(</a:t>
          </a:r>
          <a:r>
            <a:rPr kumimoji="1" lang="ja-JP" altLang="ja-JP" sz="1100" b="1">
              <a:solidFill>
                <a:srgbClr val="FF0000"/>
              </a:solidFill>
              <a:effectLst/>
              <a:latin typeface="+mn-ea"/>
              <a:ea typeface="+mn-ea"/>
              <a:cs typeface="+mn-cs"/>
            </a:rPr>
            <a:t>対面</a:t>
          </a:r>
          <a:r>
            <a:rPr kumimoji="1" lang="ja-JP" altLang="ja-JP" sz="1100" b="1">
              <a:solidFill>
                <a:srgbClr val="FF0000"/>
              </a:solidFill>
              <a:effectLst/>
              <a:latin typeface="+mn-lt"/>
              <a:ea typeface="+mn-ea"/>
              <a:cs typeface="+mn-cs"/>
            </a:rPr>
            <a:t>＋オンライン）</a:t>
          </a:r>
          <a:r>
            <a:rPr kumimoji="1" lang="ja-JP" altLang="ja-JP" sz="1100" b="0">
              <a:solidFill>
                <a:sysClr val="windowText" lastClr="000000"/>
              </a:solidFill>
              <a:effectLst/>
              <a:latin typeface="+mn-lt"/>
              <a:ea typeface="+mn-ea"/>
              <a:cs typeface="+mn-cs"/>
            </a:rPr>
            <a:t>」を選択してください。</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検討中の場合は、「</a:t>
          </a:r>
          <a:r>
            <a:rPr kumimoji="1" lang="ja-JP" altLang="ja-JP" sz="1100" b="1">
              <a:solidFill>
                <a:srgbClr val="FF0000"/>
              </a:solidFill>
              <a:effectLst/>
              <a:latin typeface="+mn-lt"/>
              <a:ea typeface="+mn-ea"/>
              <a:cs typeface="+mn-cs"/>
            </a:rPr>
            <a:t>検討中</a:t>
          </a:r>
          <a:r>
            <a:rPr kumimoji="1" lang="ja-JP" altLang="ja-JP" sz="1100" b="0">
              <a:solidFill>
                <a:sysClr val="windowText" lastClr="000000"/>
              </a:solidFill>
              <a:effectLst/>
              <a:latin typeface="+mn-lt"/>
              <a:ea typeface="+mn-ea"/>
              <a:cs typeface="+mn-cs"/>
            </a:rPr>
            <a:t>」を選択してください。</a:t>
          </a:r>
          <a:endParaRPr kumimoji="1" lang="en-US" altLang="ja-JP" sz="1100" b="0">
            <a:solidFill>
              <a:sysClr val="windowText" lastClr="000000"/>
            </a:solidFill>
            <a:effectLst/>
            <a:latin typeface="+mn-lt"/>
            <a:ea typeface="+mn-ea"/>
            <a:cs typeface="+mn-cs"/>
          </a:endParaRPr>
        </a:p>
        <a:p>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企業でテレワークが常態化している場合は、全日</a:t>
          </a:r>
          <a:r>
            <a:rPr kumimoji="1" lang="en-US" altLang="ja-JP" sz="1100" b="0">
              <a:solidFill>
                <a:sysClr val="windowText" lastClr="000000"/>
              </a:solidFill>
              <a:effectLst/>
              <a:latin typeface="+mn-lt"/>
              <a:ea typeface="+mn-ea"/>
              <a:cs typeface="+mn-cs"/>
            </a:rPr>
            <a:t>WEB</a:t>
          </a:r>
          <a:r>
            <a:rPr kumimoji="1" lang="ja-JP" altLang="en-US" sz="1100" b="0">
              <a:solidFill>
                <a:sysClr val="windowText" lastClr="000000"/>
              </a:solidFill>
              <a:effectLst/>
              <a:latin typeface="+mn-lt"/>
              <a:ea typeface="+mn-ea"/>
              <a:cs typeface="+mn-cs"/>
            </a:rPr>
            <a:t>で実施可能です。</a:t>
          </a:r>
          <a:endParaRPr lang="ja-JP" altLang="ja-JP">
            <a:solidFill>
              <a:sysClr val="windowText" lastClr="000000"/>
            </a:solidFill>
            <a:effectLst/>
          </a:endParaRPr>
        </a:p>
        <a:p>
          <a:pPr algn="l">
            <a:lnSpc>
              <a:spcPts val="1300"/>
            </a:lnSpc>
          </a:pPr>
          <a:endParaRPr kumimoji="1" lang="en-US" altLang="ja-JP" sz="1100" b="0">
            <a:solidFill>
              <a:sysClr val="windowText" lastClr="000000"/>
            </a:solidFill>
            <a:latin typeface="+mj-ea"/>
            <a:ea typeface="+mj-ea"/>
          </a:endParaRPr>
        </a:p>
      </xdr:txBody>
    </xdr:sp>
    <xdr:clientData/>
  </xdr:twoCellAnchor>
  <xdr:twoCellAnchor>
    <xdr:from>
      <xdr:col>45</xdr:col>
      <xdr:colOff>11608</xdr:colOff>
      <xdr:row>22</xdr:row>
      <xdr:rowOff>357</xdr:rowOff>
    </xdr:from>
    <xdr:to>
      <xdr:col>53</xdr:col>
      <xdr:colOff>342899</xdr:colOff>
      <xdr:row>24</xdr:row>
      <xdr:rowOff>307897</xdr:rowOff>
    </xdr:to>
    <xdr:sp macro="" textlink="">
      <xdr:nvSpPr>
        <xdr:cNvPr id="4" name="テキスト ボックス 3">
          <a:extLst>
            <a:ext uri="{FF2B5EF4-FFF2-40B4-BE49-F238E27FC236}">
              <a16:creationId xmlns:a16="http://schemas.microsoft.com/office/drawing/2014/main" id="{F92224BD-4315-486A-89A6-0121D877CA44}"/>
            </a:ext>
          </a:extLst>
        </xdr:cNvPr>
        <xdr:cNvSpPr txBox="1"/>
      </xdr:nvSpPr>
      <xdr:spPr>
        <a:xfrm>
          <a:off x="10821446" y="5405276"/>
          <a:ext cx="6686823" cy="1086138"/>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en-US" altLang="ja-JP" sz="1100" b="0">
              <a:solidFill>
                <a:sysClr val="windowText" lastClr="000000"/>
              </a:solidFill>
              <a:latin typeface="+mj-ea"/>
              <a:ea typeface="+mj-ea"/>
            </a:rPr>
            <a:t>【</a:t>
          </a:r>
          <a:r>
            <a:rPr kumimoji="1" lang="ja-JP" altLang="en-US" sz="1100" b="1">
              <a:solidFill>
                <a:srgbClr val="FF0000"/>
              </a:solidFill>
              <a:latin typeface="+mj-ea"/>
              <a:ea typeface="+mj-ea"/>
            </a:rPr>
            <a:t>研修内容欄</a:t>
          </a:r>
          <a:r>
            <a:rPr kumimoji="1" lang="en-US" altLang="ja-JP" sz="1100" b="0">
              <a:solidFill>
                <a:sysClr val="windowText" lastClr="000000"/>
              </a:solidFill>
              <a:latin typeface="+mj-ea"/>
              <a:ea typeface="+mj-ea"/>
            </a:rPr>
            <a:t>】</a:t>
          </a:r>
          <a:br>
            <a:rPr kumimoji="1" lang="en-US" altLang="ja-JP" sz="1100" b="0">
              <a:solidFill>
                <a:sysClr val="windowText" lastClr="000000"/>
              </a:solidFill>
              <a:latin typeface="+mj-ea"/>
              <a:ea typeface="+mj-ea"/>
            </a:rPr>
          </a:br>
          <a:r>
            <a:rPr kumimoji="1" lang="ja-JP" altLang="en-US" sz="1100" b="0">
              <a:latin typeface="+mj-ea"/>
              <a:ea typeface="+mj-ea"/>
            </a:rPr>
            <a:t>学生が貴社で研修を希望するかどうかの判断基準となります。</a:t>
          </a:r>
          <a:endParaRPr kumimoji="1" lang="en-US" altLang="ja-JP" sz="1100" b="0">
            <a:latin typeface="+mj-ea"/>
            <a:ea typeface="+mj-ea"/>
          </a:endParaRPr>
        </a:p>
        <a:p>
          <a:pPr>
            <a:lnSpc>
              <a:spcPts val="1200"/>
            </a:lnSpc>
          </a:pPr>
          <a:r>
            <a:rPr kumimoji="1" lang="ja-JP" altLang="en-US" sz="1100" b="1">
              <a:solidFill>
                <a:srgbClr val="FF0000"/>
              </a:solidFill>
              <a:latin typeface="+mj-ea"/>
              <a:ea typeface="+mj-ea"/>
            </a:rPr>
            <a:t>学生が選ぶうえでの判断基準になります</a:t>
          </a:r>
          <a:r>
            <a:rPr kumimoji="1" lang="ja-JP" altLang="en-US" sz="1100" b="0">
              <a:latin typeface="+mj-ea"/>
              <a:ea typeface="+mj-ea"/>
            </a:rPr>
            <a:t>ので、できるだけ具体的にご記入ください。</a:t>
          </a:r>
          <a:endParaRPr kumimoji="1" lang="en-US" altLang="ja-JP" sz="1100" b="0">
            <a:latin typeface="+mj-ea"/>
            <a:ea typeface="+mj-ea"/>
          </a:endParaRPr>
        </a:p>
        <a:p>
          <a:pPr>
            <a:lnSpc>
              <a:spcPts val="1000"/>
            </a:lnSpc>
          </a:pPr>
          <a:r>
            <a:rPr kumimoji="1" lang="en-US" altLang="ja-JP" sz="1100" b="0">
              <a:latin typeface="+mj-ea"/>
              <a:ea typeface="+mj-ea"/>
            </a:rPr>
            <a:t>※</a:t>
          </a:r>
          <a:r>
            <a:rPr kumimoji="1" lang="ja-JP" altLang="en-US" sz="1100" b="0">
              <a:latin typeface="+mj-ea"/>
              <a:ea typeface="+mj-ea"/>
            </a:rPr>
            <a:t>既存の資料（</a:t>
          </a:r>
          <a:r>
            <a:rPr kumimoji="1" lang="en-US" altLang="ja-JP" sz="1100" b="0">
              <a:latin typeface="+mj-ea"/>
              <a:ea typeface="+mj-ea"/>
            </a:rPr>
            <a:t>PDF</a:t>
          </a:r>
          <a:r>
            <a:rPr kumimoji="1" lang="ja-JP" altLang="en-US" sz="1100" b="0">
              <a:latin typeface="+mj-ea"/>
              <a:ea typeface="+mj-ea"/>
            </a:rPr>
            <a:t>等）がございましたら、受入書と共にお送りください。</a:t>
          </a:r>
          <a:endParaRPr kumimoji="1" lang="en-US" altLang="ja-JP" sz="1100" b="0">
            <a:latin typeface="+mj-ea"/>
            <a:ea typeface="+mj-ea"/>
          </a:endParaRPr>
        </a:p>
        <a:p>
          <a:pPr>
            <a:lnSpc>
              <a:spcPts val="1000"/>
            </a:lnSpc>
          </a:pPr>
          <a:r>
            <a:rPr kumimoji="1" lang="en-US" altLang="ja-JP" sz="1100" b="0">
              <a:latin typeface="+mj-ea"/>
              <a:ea typeface="+mj-ea"/>
            </a:rPr>
            <a:t>※</a:t>
          </a:r>
          <a:r>
            <a:rPr kumimoji="1" lang="ja-JP" altLang="en-US" sz="1100" b="0">
              <a:latin typeface="+mj-ea"/>
              <a:ea typeface="+mj-ea"/>
            </a:rPr>
            <a:t>「</a:t>
          </a:r>
          <a:r>
            <a:rPr kumimoji="1" lang="ja-JP" altLang="en-US" sz="1100" b="1">
              <a:solidFill>
                <a:srgbClr val="FF0000"/>
              </a:solidFill>
              <a:latin typeface="+mj-ea"/>
              <a:ea typeface="+mj-ea"/>
            </a:rPr>
            <a:t>インターンシップ</a:t>
          </a:r>
          <a:r>
            <a:rPr kumimoji="1" lang="ja-JP" altLang="en-US" sz="1100" b="0">
              <a:latin typeface="+mj-ea"/>
              <a:ea typeface="+mj-ea"/>
            </a:rPr>
            <a:t>」の場合は、インターンシップ終了後、</a:t>
          </a:r>
          <a:r>
            <a:rPr kumimoji="1" lang="ja-JP" altLang="en-US" sz="1100" b="1">
              <a:solidFill>
                <a:srgbClr val="FF0000"/>
              </a:solidFill>
              <a:latin typeface="+mj-ea"/>
              <a:ea typeface="+mj-ea"/>
            </a:rPr>
            <a:t>必ず学生にフィードバックを行って下さい</a:t>
          </a:r>
          <a:r>
            <a:rPr kumimoji="1" lang="ja-JP" altLang="en-US" sz="1100" b="0">
              <a:latin typeface="+mj-ea"/>
              <a:ea typeface="+mj-ea"/>
            </a:rPr>
            <a:t>。</a:t>
          </a:r>
        </a:p>
      </xdr:txBody>
    </xdr:sp>
    <xdr:clientData/>
  </xdr:twoCellAnchor>
  <xdr:twoCellAnchor>
    <xdr:from>
      <xdr:col>45</xdr:col>
      <xdr:colOff>11608</xdr:colOff>
      <xdr:row>56</xdr:row>
      <xdr:rowOff>479914</xdr:rowOff>
    </xdr:from>
    <xdr:to>
      <xdr:col>54</xdr:col>
      <xdr:colOff>8196</xdr:colOff>
      <xdr:row>65</xdr:row>
      <xdr:rowOff>59497</xdr:rowOff>
    </xdr:to>
    <xdr:sp macro="" textlink="">
      <xdr:nvSpPr>
        <xdr:cNvPr id="5" name="テキスト ボックス 4">
          <a:extLst>
            <a:ext uri="{FF2B5EF4-FFF2-40B4-BE49-F238E27FC236}">
              <a16:creationId xmlns:a16="http://schemas.microsoft.com/office/drawing/2014/main" id="{48AA5613-2F67-4C22-81C4-B17D19A9681F}"/>
            </a:ext>
          </a:extLst>
        </xdr:cNvPr>
        <xdr:cNvSpPr txBox="1"/>
      </xdr:nvSpPr>
      <xdr:spPr>
        <a:xfrm>
          <a:off x="10821446" y="15327597"/>
          <a:ext cx="7112611" cy="1200153"/>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a:latin typeface="+mj-ea"/>
              <a:ea typeface="+mj-ea"/>
            </a:rPr>
            <a:t>【</a:t>
          </a:r>
          <a:r>
            <a:rPr kumimoji="1" lang="ja-JP" altLang="en-US" sz="1100" b="1">
              <a:latin typeface="+mj-ea"/>
              <a:ea typeface="+mj-ea"/>
            </a:rPr>
            <a:t>金沢工業大学学生の選考</a:t>
          </a:r>
          <a:r>
            <a:rPr kumimoji="1" lang="en-US" altLang="ja-JP" sz="1100" b="1">
              <a:latin typeface="+mj-ea"/>
              <a:ea typeface="+mj-ea"/>
            </a:rPr>
            <a:t>】</a:t>
          </a:r>
          <a:r>
            <a:rPr kumimoji="1" lang="ja-JP" altLang="en-US" sz="1100" b="1">
              <a:latin typeface="+mj-ea"/>
              <a:ea typeface="+mj-ea"/>
            </a:rPr>
            <a:t>の</a:t>
          </a:r>
          <a:r>
            <a:rPr kumimoji="1" lang="ja-JP" altLang="en-US" sz="1100" b="1">
              <a:solidFill>
                <a:sysClr val="windowText" lastClr="000000"/>
              </a:solidFill>
              <a:latin typeface="+mj-ea"/>
              <a:ea typeface="+mj-ea"/>
            </a:rPr>
            <a:t>有無</a:t>
          </a:r>
          <a:r>
            <a:rPr kumimoji="1" lang="ja-JP" altLang="en-US" sz="1100" b="1">
              <a:latin typeface="+mj-ea"/>
              <a:ea typeface="+mj-ea"/>
            </a:rPr>
            <a:t>を選択してください。</a:t>
          </a:r>
          <a:endParaRPr kumimoji="1" lang="en-US" altLang="ja-JP" sz="1100" b="1" baseline="0">
            <a:latin typeface="+mj-ea"/>
            <a:ea typeface="+mj-ea"/>
          </a:endParaRPr>
        </a:p>
        <a:p>
          <a:pPr>
            <a:lnSpc>
              <a:spcPts val="1300"/>
            </a:lnSpc>
          </a:pPr>
          <a:r>
            <a:rPr kumimoji="1" lang="ja-JP" altLang="en-US" sz="1100" b="0" baseline="0">
              <a:latin typeface="+mj-ea"/>
              <a:ea typeface="+mj-ea"/>
            </a:rPr>
            <a:t>企業で選考しない場合は</a:t>
          </a:r>
          <a:r>
            <a:rPr kumimoji="1" lang="ja-JP" altLang="en-US" sz="1100" b="1" baseline="0">
              <a:latin typeface="+mj-ea"/>
              <a:ea typeface="+mj-ea"/>
            </a:rPr>
            <a:t>「選考なし」</a:t>
          </a:r>
          <a:r>
            <a:rPr kumimoji="1" lang="ja-JP" altLang="en-US" sz="1100" b="0" baseline="0">
              <a:latin typeface="+mj-ea"/>
              <a:ea typeface="+mj-ea"/>
            </a:rPr>
            <a:t>を選択してください。申込があった学生を大学より推薦いたします。</a:t>
          </a:r>
          <a:endParaRPr kumimoji="1" lang="en-US" altLang="ja-JP" sz="1100" b="0" baseline="0">
            <a:latin typeface="+mj-ea"/>
            <a:ea typeface="+mj-ea"/>
          </a:endParaRPr>
        </a:p>
        <a:p>
          <a:pPr>
            <a:lnSpc>
              <a:spcPts val="1300"/>
            </a:lnSpc>
          </a:pPr>
          <a:r>
            <a:rPr kumimoji="1" lang="ja-JP" altLang="en-US" sz="1100" b="0" baseline="0">
              <a:latin typeface="+mj-ea"/>
              <a:ea typeface="+mj-ea"/>
            </a:rPr>
            <a:t>ただし、</a:t>
          </a:r>
          <a:r>
            <a:rPr kumimoji="1" lang="ja-JP" altLang="en-US" sz="1100" b="1" baseline="0">
              <a:solidFill>
                <a:srgbClr val="FF0000"/>
              </a:solidFill>
              <a:latin typeface="+mj-ea"/>
              <a:ea typeface="+mj-ea"/>
            </a:rPr>
            <a:t>本学が推薦した学生は、特別な事情の無い限り、インターンシップ及び企業体験に受け入れをお願いいたします。</a:t>
          </a:r>
          <a:endParaRPr kumimoji="1" lang="en-US" altLang="ja-JP" sz="1100" b="1" baseline="0">
            <a:latin typeface="+mj-ea"/>
            <a:ea typeface="+mj-ea"/>
          </a:endParaRPr>
        </a:p>
        <a:p>
          <a:pPr>
            <a:lnSpc>
              <a:spcPts val="1300"/>
            </a:lnSpc>
          </a:pPr>
          <a:r>
            <a:rPr kumimoji="1" lang="ja-JP" altLang="en-US" sz="1100" b="0" baseline="0">
              <a:latin typeface="+mj-ea"/>
              <a:ea typeface="+mj-ea"/>
            </a:rPr>
            <a:t>企業側で学生の選考・</a:t>
          </a:r>
          <a:r>
            <a:rPr kumimoji="1" lang="ja-JP" altLang="ja-JP" sz="1100" b="0" baseline="0">
              <a:solidFill>
                <a:schemeClr val="dk1"/>
              </a:solidFill>
              <a:effectLst/>
              <a:latin typeface="+mn-lt"/>
              <a:ea typeface="+mn-ea"/>
              <a:cs typeface="+mn-cs"/>
            </a:rPr>
            <a:t>先着順</a:t>
          </a:r>
          <a:r>
            <a:rPr kumimoji="1" lang="ja-JP" altLang="en-US" sz="1100" b="0" baseline="0">
              <a:solidFill>
                <a:schemeClr val="dk1"/>
              </a:solidFill>
              <a:effectLst/>
              <a:latin typeface="+mn-lt"/>
              <a:ea typeface="+mn-ea"/>
              <a:cs typeface="+mn-cs"/>
            </a:rPr>
            <a:t>・</a:t>
          </a:r>
          <a:r>
            <a:rPr kumimoji="1" lang="ja-JP" altLang="en-US" sz="1100" b="0" baseline="0">
              <a:latin typeface="+mj-ea"/>
              <a:ea typeface="+mj-ea"/>
            </a:rPr>
            <a:t>抽選等の場合は</a:t>
          </a:r>
          <a:r>
            <a:rPr kumimoji="1" lang="ja-JP" altLang="en-US" sz="1100" b="1" baseline="0">
              <a:latin typeface="+mj-ea"/>
              <a:ea typeface="+mj-ea"/>
            </a:rPr>
            <a:t>「選考あり」</a:t>
          </a:r>
          <a:r>
            <a:rPr kumimoji="1" lang="ja-JP" altLang="en-US" sz="1100" b="0" baseline="0">
              <a:latin typeface="+mj-ea"/>
              <a:ea typeface="+mj-ea"/>
            </a:rPr>
            <a:t>を選択してください。選択後、合否決定日を記入してください。　　</a:t>
          </a:r>
          <a:endParaRPr kumimoji="1" lang="en-US" altLang="ja-JP" sz="1100" b="0" baseline="0">
            <a:latin typeface="+mj-ea"/>
            <a:ea typeface="+mj-ea"/>
          </a:endParaRPr>
        </a:p>
        <a:p>
          <a:pPr>
            <a:lnSpc>
              <a:spcPts val="1300"/>
            </a:lnSpc>
          </a:pPr>
          <a:r>
            <a:rPr kumimoji="1" lang="ja-JP" altLang="en-US" sz="1100" b="0" baseline="0">
              <a:latin typeface="+mj-ea"/>
              <a:ea typeface="+mj-ea"/>
            </a:rPr>
            <a:t>また、選考試験がある場合は、選考試験の有無、選考日試験日、選考場所をご記入してください。</a:t>
          </a:r>
          <a:endParaRPr kumimoji="1" lang="en-US" altLang="ja-JP" sz="1100" b="0" baseline="0">
            <a:latin typeface="+mj-ea"/>
            <a:ea typeface="+mj-ea"/>
          </a:endParaRPr>
        </a:p>
      </xdr:txBody>
    </xdr:sp>
    <xdr:clientData/>
  </xdr:twoCellAnchor>
  <xdr:twoCellAnchor>
    <xdr:from>
      <xdr:col>45</xdr:col>
      <xdr:colOff>11608</xdr:colOff>
      <xdr:row>51</xdr:row>
      <xdr:rowOff>36364</xdr:rowOff>
    </xdr:from>
    <xdr:to>
      <xdr:col>54</xdr:col>
      <xdr:colOff>557020</xdr:colOff>
      <xdr:row>56</xdr:row>
      <xdr:rowOff>439766</xdr:rowOff>
    </xdr:to>
    <xdr:sp macro="" textlink="">
      <xdr:nvSpPr>
        <xdr:cNvPr id="6" name="テキスト ボックス 5">
          <a:extLst>
            <a:ext uri="{FF2B5EF4-FFF2-40B4-BE49-F238E27FC236}">
              <a16:creationId xmlns:a16="http://schemas.microsoft.com/office/drawing/2014/main" id="{A1605BF6-F020-4F33-89F2-0F59A33823FC}"/>
            </a:ext>
          </a:extLst>
        </xdr:cNvPr>
        <xdr:cNvSpPr txBox="1"/>
      </xdr:nvSpPr>
      <xdr:spPr>
        <a:xfrm>
          <a:off x="10821446" y="13824792"/>
          <a:ext cx="7661435" cy="1462657"/>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100"/>
            </a:lnSpc>
          </a:pPr>
          <a:r>
            <a:rPr kumimoji="1" lang="en-US" altLang="ja-JP" sz="1100" b="1" baseline="0">
              <a:latin typeface="+mj-ea"/>
              <a:ea typeface="+mj-ea"/>
            </a:rPr>
            <a:t>【</a:t>
          </a:r>
          <a:r>
            <a:rPr kumimoji="1" lang="ja-JP" altLang="en-US" sz="1100" b="1" baseline="0">
              <a:latin typeface="+mj-ea"/>
              <a:ea typeface="+mj-ea"/>
            </a:rPr>
            <a:t>応募締切日</a:t>
          </a:r>
          <a:r>
            <a:rPr kumimoji="1" lang="en-US" altLang="ja-JP" sz="1100" b="1" baseline="0">
              <a:latin typeface="+mj-ea"/>
              <a:ea typeface="+mj-ea"/>
            </a:rPr>
            <a:t>】</a:t>
          </a:r>
        </a:p>
        <a:p>
          <a:pPr>
            <a:lnSpc>
              <a:spcPts val="1200"/>
            </a:lnSpc>
          </a:pPr>
          <a:r>
            <a:rPr kumimoji="1" lang="ja-JP" altLang="en-US" sz="1100" b="0" baseline="0">
              <a:latin typeface="+mj-ea"/>
              <a:ea typeface="+mj-ea"/>
            </a:rPr>
            <a:t>応募締切日まで、募集を行います。希望する締切日を選択またはご記入ください。</a:t>
          </a:r>
          <a:endParaRPr kumimoji="1" lang="en-US" altLang="ja-JP" sz="1100" b="0" baseline="0">
            <a:latin typeface="+mj-ea"/>
            <a:ea typeface="+mj-ea"/>
          </a:endParaRPr>
        </a:p>
        <a:p>
          <a:pPr>
            <a:lnSpc>
              <a:spcPts val="1100"/>
            </a:lnSpc>
          </a:pPr>
          <a:r>
            <a:rPr kumimoji="1" lang="ja-JP" altLang="en-US" sz="1100" b="0" baseline="0">
              <a:latin typeface="+mj-ea"/>
              <a:ea typeface="+mj-ea"/>
            </a:rPr>
            <a:t>学生のエントリーシート（企業提出用）は応募締切日までにメールでお送りいたします。</a:t>
          </a:r>
          <a:endParaRPr kumimoji="1" lang="en-US" altLang="ja-JP" sz="1100" b="0" baseline="0">
            <a:latin typeface="+mj-ea"/>
            <a:ea typeface="+mj-ea"/>
          </a:endParaRPr>
        </a:p>
        <a:p>
          <a:pPr>
            <a:lnSpc>
              <a:spcPts val="1100"/>
            </a:lnSpc>
          </a:pPr>
          <a:r>
            <a:rPr kumimoji="1" lang="en-US" altLang="ja-JP" sz="1100" b="0" baseline="0">
              <a:latin typeface="+mj-ea"/>
              <a:ea typeface="+mj-ea"/>
            </a:rPr>
            <a:t>※</a:t>
          </a:r>
          <a:r>
            <a:rPr kumimoji="1" lang="ja-JP" altLang="en-US" sz="1100" b="0" baseline="0">
              <a:latin typeface="+mj-ea"/>
              <a:ea typeface="+mj-ea"/>
            </a:rPr>
            <a:t>応募締切日は可能な限り</a:t>
          </a:r>
          <a:r>
            <a:rPr kumimoji="1" lang="en-US" altLang="ja-JP" sz="1100" b="1" baseline="0">
              <a:solidFill>
                <a:srgbClr val="FF0000"/>
              </a:solidFill>
              <a:latin typeface="+mj-ea"/>
              <a:ea typeface="+mj-ea"/>
            </a:rPr>
            <a:t>6</a:t>
          </a:r>
          <a:r>
            <a:rPr kumimoji="1" lang="ja-JP" altLang="en-US" sz="1100" b="1" baseline="0">
              <a:solidFill>
                <a:srgbClr val="FF0000"/>
              </a:solidFill>
              <a:latin typeface="+mj-ea"/>
              <a:ea typeface="+mj-ea"/>
            </a:rPr>
            <a:t>月</a:t>
          </a:r>
          <a:r>
            <a:rPr kumimoji="1" lang="en-US" altLang="ja-JP" sz="1100" b="1" baseline="0">
              <a:solidFill>
                <a:srgbClr val="FF0000"/>
              </a:solidFill>
              <a:latin typeface="+mj-ea"/>
              <a:ea typeface="+mj-ea"/>
            </a:rPr>
            <a:t>16</a:t>
          </a:r>
          <a:r>
            <a:rPr kumimoji="1" lang="ja-JP" altLang="en-US" sz="1100" b="1" baseline="0">
              <a:solidFill>
                <a:srgbClr val="FF0000"/>
              </a:solidFill>
              <a:latin typeface="+mj-ea"/>
              <a:ea typeface="+mj-ea"/>
            </a:rPr>
            <a:t>日</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月</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以降に設定をお願いします。</a:t>
          </a:r>
          <a:endParaRPr kumimoji="1" lang="en-US" altLang="ja-JP" sz="1100" b="1" baseline="0">
            <a:solidFill>
              <a:srgbClr val="FF0000"/>
            </a:solidFill>
            <a:latin typeface="+mj-ea"/>
            <a:ea typeface="+mj-ea"/>
          </a:endParaRPr>
        </a:p>
        <a:p>
          <a:pPr>
            <a:lnSpc>
              <a:spcPts val="1100"/>
            </a:lnSpc>
          </a:pPr>
          <a:r>
            <a:rPr kumimoji="1" lang="ja-JP" altLang="en-US" sz="1100" b="0" baseline="0">
              <a:latin typeface="+mj-ea"/>
              <a:ea typeface="+mj-ea"/>
            </a:rPr>
            <a:t>　（学内処理の関係上、学生へのマッチングの連絡が</a:t>
          </a:r>
          <a:r>
            <a:rPr kumimoji="1" lang="en-US" altLang="ja-JP" sz="1100" b="0" baseline="0">
              <a:latin typeface="+mj-ea"/>
              <a:ea typeface="+mj-ea"/>
            </a:rPr>
            <a:t>6</a:t>
          </a:r>
          <a:r>
            <a:rPr kumimoji="1" lang="ja-JP" altLang="en-US" sz="1100" b="0" baseline="0">
              <a:latin typeface="+mj-ea"/>
              <a:ea typeface="+mj-ea"/>
            </a:rPr>
            <a:t>月</a:t>
          </a:r>
          <a:r>
            <a:rPr kumimoji="1" lang="en-US" altLang="ja-JP" sz="1100" b="0" baseline="0">
              <a:latin typeface="+mj-ea"/>
              <a:ea typeface="+mj-ea"/>
            </a:rPr>
            <a:t>5</a:t>
          </a:r>
          <a:r>
            <a:rPr kumimoji="1" lang="ja-JP" altLang="en-US" sz="1100" b="0" baseline="0">
              <a:latin typeface="+mj-ea"/>
              <a:ea typeface="+mj-ea"/>
            </a:rPr>
            <a:t>日以降となります）</a:t>
          </a:r>
          <a:endParaRPr kumimoji="1" lang="en-US" altLang="ja-JP" sz="1100" b="0" baseline="0">
            <a:latin typeface="+mj-ea"/>
            <a:ea typeface="+mj-ea"/>
          </a:endParaRPr>
        </a:p>
        <a:p>
          <a:pPr>
            <a:lnSpc>
              <a:spcPts val="1200"/>
            </a:lnSpc>
          </a:pPr>
          <a:r>
            <a:rPr kumimoji="1" lang="en-US" altLang="ja-JP" sz="1100" b="0" baseline="0">
              <a:latin typeface="+mj-ea"/>
              <a:ea typeface="+mj-ea"/>
            </a:rPr>
            <a:t>※</a:t>
          </a:r>
          <a:r>
            <a:rPr kumimoji="1" lang="ja-JP" altLang="en-US" sz="1100" b="0" baseline="0">
              <a:latin typeface="+mj-ea"/>
              <a:ea typeface="+mj-ea"/>
            </a:rPr>
            <a:t>応募締切日または本学夏期休暇期間終了までに本学から連絡がない場合、今夏は応募者がなかったとご認識ください。</a:t>
          </a:r>
          <a:endParaRPr kumimoji="1" lang="en-US" altLang="ja-JP" sz="1100" b="0" baseline="0">
            <a:latin typeface="+mj-ea"/>
            <a:ea typeface="+mj-ea"/>
          </a:endParaRPr>
        </a:p>
        <a:p>
          <a:pPr>
            <a:lnSpc>
              <a:spcPts val="1100"/>
            </a:lnSpc>
          </a:pPr>
          <a:r>
            <a:rPr kumimoji="1" lang="en-US" altLang="ja-JP" sz="1100" b="0" baseline="0">
              <a:latin typeface="+mj-ea"/>
              <a:ea typeface="+mj-ea"/>
            </a:rPr>
            <a:t>※</a:t>
          </a:r>
          <a:r>
            <a:rPr kumimoji="1" lang="ja-JP" altLang="en-US" sz="1100" b="1" baseline="0">
              <a:solidFill>
                <a:srgbClr val="FF0000"/>
              </a:solidFill>
              <a:latin typeface="+mj-ea"/>
              <a:ea typeface="+mj-ea"/>
            </a:rPr>
            <a:t>２０２５年８月７日</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木</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～１７日</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日</a:t>
          </a: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まで</a:t>
          </a:r>
          <a:r>
            <a:rPr kumimoji="1" lang="ja-JP" altLang="en-US" sz="1100" b="0" baseline="0">
              <a:latin typeface="+mj-ea"/>
              <a:ea typeface="+mj-ea"/>
            </a:rPr>
            <a:t>、大学は夏期休業になります。</a:t>
          </a:r>
          <a:endParaRPr kumimoji="1" lang="en-US" altLang="ja-JP" sz="1100" b="0" baseline="0">
            <a:latin typeface="+mj-ea"/>
            <a:ea typeface="+mj-ea"/>
          </a:endParaRPr>
        </a:p>
        <a:p>
          <a:pPr>
            <a:lnSpc>
              <a:spcPts val="1100"/>
            </a:lnSpc>
          </a:pPr>
          <a:r>
            <a:rPr kumimoji="1" lang="ja-JP" altLang="en-US" sz="1100" b="0" baseline="0">
              <a:latin typeface="+mj-ea"/>
              <a:ea typeface="+mj-ea"/>
            </a:rPr>
            <a:t>　 大学夏期休業期間中に</a:t>
          </a:r>
          <a:r>
            <a:rPr kumimoji="1" lang="ja-JP" altLang="ja-JP" sz="1100" b="0" baseline="0">
              <a:solidFill>
                <a:schemeClr val="dk1"/>
              </a:solidFill>
              <a:effectLst/>
              <a:latin typeface="+mn-lt"/>
              <a:ea typeface="+mn-ea"/>
              <a:cs typeface="+mn-cs"/>
            </a:rPr>
            <a:t>学生のエントリーシート（企業提出用）は</a:t>
          </a:r>
          <a:r>
            <a:rPr kumimoji="1" lang="ja-JP" altLang="en-US" sz="1100" b="0" baseline="0">
              <a:solidFill>
                <a:schemeClr val="dk1"/>
              </a:solidFill>
              <a:effectLst/>
              <a:latin typeface="+mn-lt"/>
              <a:ea typeface="+mn-ea"/>
              <a:cs typeface="+mn-cs"/>
            </a:rPr>
            <a:t>お送りできませんので予めご了承ください。</a:t>
          </a:r>
          <a:endParaRPr kumimoji="1" lang="en-US" altLang="ja-JP" sz="1100" b="0" baseline="0">
            <a:latin typeface="+mj-ea"/>
            <a:ea typeface="+mj-ea"/>
          </a:endParaRPr>
        </a:p>
      </xdr:txBody>
    </xdr:sp>
    <xdr:clientData/>
  </xdr:twoCellAnchor>
  <xdr:twoCellAnchor>
    <xdr:from>
      <xdr:col>45</xdr:col>
      <xdr:colOff>11608</xdr:colOff>
      <xdr:row>34</xdr:row>
      <xdr:rowOff>92019</xdr:rowOff>
    </xdr:from>
    <xdr:to>
      <xdr:col>54</xdr:col>
      <xdr:colOff>422118</xdr:colOff>
      <xdr:row>37</xdr:row>
      <xdr:rowOff>11744</xdr:rowOff>
    </xdr:to>
    <xdr:sp macro="" textlink="">
      <xdr:nvSpPr>
        <xdr:cNvPr id="7" name="テキスト ボックス 6">
          <a:extLst>
            <a:ext uri="{FF2B5EF4-FFF2-40B4-BE49-F238E27FC236}">
              <a16:creationId xmlns:a16="http://schemas.microsoft.com/office/drawing/2014/main" id="{B712BE26-AEF3-463F-8477-E3923E952F8B}"/>
            </a:ext>
          </a:extLst>
        </xdr:cNvPr>
        <xdr:cNvSpPr txBox="1"/>
      </xdr:nvSpPr>
      <xdr:spPr>
        <a:xfrm>
          <a:off x="10821446" y="9290340"/>
          <a:ext cx="7526533" cy="825071"/>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baseline="0">
              <a:latin typeface="+mj-ea"/>
              <a:ea typeface="+mj-ea"/>
            </a:rPr>
            <a:t>【</a:t>
          </a:r>
          <a:r>
            <a:rPr kumimoji="1" lang="ja-JP" altLang="en-US" sz="1100" b="1" baseline="0">
              <a:latin typeface="+mj-ea"/>
              <a:ea typeface="+mj-ea"/>
            </a:rPr>
            <a:t>通勤費</a:t>
          </a:r>
          <a:r>
            <a:rPr kumimoji="1" lang="en-US" altLang="ja-JP" sz="1100" b="1" baseline="0">
              <a:latin typeface="+mj-ea"/>
              <a:ea typeface="+mj-ea"/>
            </a:rPr>
            <a:t>】</a:t>
          </a:r>
          <a:r>
            <a:rPr kumimoji="1" lang="ja-JP" altLang="en-US" sz="1100" b="1" baseline="0">
              <a:latin typeface="+mj-ea"/>
              <a:ea typeface="+mj-ea"/>
            </a:rPr>
            <a:t>　</a:t>
          </a:r>
          <a:r>
            <a:rPr kumimoji="1" lang="en-US" altLang="ja-JP" sz="1100" b="1" baseline="0">
              <a:latin typeface="+mj-ea"/>
              <a:ea typeface="+mj-ea"/>
            </a:rPr>
            <a:t>【</a:t>
          </a:r>
          <a:r>
            <a:rPr kumimoji="1" lang="ja-JP" altLang="en-US" sz="1100" b="1" baseline="0">
              <a:latin typeface="+mj-ea"/>
              <a:ea typeface="+mj-ea"/>
            </a:rPr>
            <a:t>赴任旅費</a:t>
          </a:r>
          <a:r>
            <a:rPr kumimoji="1" lang="en-US" altLang="ja-JP" sz="1100" b="1" baseline="0">
              <a:latin typeface="+mj-ea"/>
              <a:ea typeface="+mj-ea"/>
            </a:rPr>
            <a:t>】</a:t>
          </a:r>
          <a:r>
            <a:rPr kumimoji="1" lang="ja-JP" altLang="en-US" sz="1100" b="1" baseline="0">
              <a:latin typeface="+mj-ea"/>
              <a:ea typeface="+mj-ea"/>
            </a:rPr>
            <a:t>　</a:t>
          </a:r>
          <a:r>
            <a:rPr kumimoji="1" lang="en-US" altLang="ja-JP" sz="1100" b="1" baseline="0">
              <a:latin typeface="+mj-ea"/>
              <a:ea typeface="+mj-ea"/>
            </a:rPr>
            <a:t>【</a:t>
          </a:r>
          <a:r>
            <a:rPr kumimoji="1" lang="ja-JP" altLang="en-US" sz="1100" b="1" baseline="0">
              <a:latin typeface="+mj-ea"/>
              <a:ea typeface="+mj-ea"/>
            </a:rPr>
            <a:t>手当</a:t>
          </a:r>
          <a:r>
            <a:rPr kumimoji="1" lang="en-US" altLang="ja-JP" sz="1100" b="1" baseline="0">
              <a:latin typeface="+mj-ea"/>
              <a:ea typeface="+mj-ea"/>
            </a:rPr>
            <a:t>】</a:t>
          </a:r>
          <a:r>
            <a:rPr kumimoji="1" lang="ja-JP" altLang="en-US" sz="1100" b="1" baseline="0">
              <a:latin typeface="+mj-ea"/>
              <a:ea typeface="+mj-ea"/>
            </a:rPr>
            <a:t>　</a:t>
          </a:r>
          <a:r>
            <a:rPr kumimoji="1" lang="en-US" altLang="ja-JP" sz="1100" b="1" baseline="0">
              <a:latin typeface="+mj-ea"/>
              <a:ea typeface="+mj-ea"/>
            </a:rPr>
            <a:t>【</a:t>
          </a:r>
          <a:r>
            <a:rPr kumimoji="1" lang="ja-JP" altLang="en-US" sz="1100" b="1" baseline="0">
              <a:latin typeface="+mj-ea"/>
              <a:ea typeface="+mj-ea"/>
            </a:rPr>
            <a:t>食費</a:t>
          </a:r>
          <a:r>
            <a:rPr kumimoji="1" lang="en-US" altLang="ja-JP" sz="1100" b="1" baseline="0">
              <a:latin typeface="+mj-ea"/>
              <a:ea typeface="+mj-ea"/>
            </a:rPr>
            <a:t>】</a:t>
          </a:r>
          <a:r>
            <a:rPr kumimoji="1" lang="ja-JP" altLang="en-US" sz="1100" b="1" baseline="0">
              <a:latin typeface="+mj-ea"/>
              <a:ea typeface="+mj-ea"/>
            </a:rPr>
            <a:t>　</a:t>
          </a:r>
          <a:r>
            <a:rPr kumimoji="1" lang="en-US" altLang="ja-JP" sz="1100" b="1" baseline="0">
              <a:latin typeface="+mj-ea"/>
              <a:ea typeface="+mj-ea"/>
            </a:rPr>
            <a:t>【</a:t>
          </a:r>
          <a:r>
            <a:rPr kumimoji="1" lang="ja-JP" altLang="en-US" sz="1100" b="1" baseline="0">
              <a:latin typeface="+mj-ea"/>
              <a:ea typeface="+mj-ea"/>
            </a:rPr>
            <a:t>宿泊費</a:t>
          </a:r>
          <a:r>
            <a:rPr kumimoji="1" lang="en-US" altLang="ja-JP" sz="1100" b="1" baseline="0">
              <a:latin typeface="+mj-ea"/>
              <a:ea typeface="+mj-ea"/>
            </a:rPr>
            <a:t>】</a:t>
          </a:r>
        </a:p>
        <a:p>
          <a:pPr>
            <a:lnSpc>
              <a:spcPts val="1300"/>
            </a:lnSpc>
          </a:pPr>
          <a:r>
            <a:rPr kumimoji="1" lang="ja-JP" altLang="en-US" sz="1100" b="0" baseline="0">
              <a:latin typeface="+mj-ea"/>
              <a:ea typeface="+mj-ea"/>
            </a:rPr>
            <a:t>多くの学生が、インターンシップ及び企業体験を検討する為に確認する項目になります。貴社でご検討いただき、各項目を選択してください。</a:t>
          </a:r>
          <a:endParaRPr kumimoji="1" lang="en-US" altLang="ja-JP" sz="1100" b="0" baseline="0">
            <a:latin typeface="+mj-ea"/>
            <a:ea typeface="+mj-ea"/>
          </a:endParaRPr>
        </a:p>
      </xdr:txBody>
    </xdr:sp>
    <xdr:clientData/>
  </xdr:twoCellAnchor>
  <xdr:twoCellAnchor>
    <xdr:from>
      <xdr:col>45</xdr:col>
      <xdr:colOff>11608</xdr:colOff>
      <xdr:row>25</xdr:row>
      <xdr:rowOff>98733</xdr:rowOff>
    </xdr:from>
    <xdr:to>
      <xdr:col>54</xdr:col>
      <xdr:colOff>166492</xdr:colOff>
      <xdr:row>29</xdr:row>
      <xdr:rowOff>169263</xdr:rowOff>
    </xdr:to>
    <xdr:sp macro="" textlink="">
      <xdr:nvSpPr>
        <xdr:cNvPr id="8" name="テキスト ボックス 7">
          <a:extLst>
            <a:ext uri="{FF2B5EF4-FFF2-40B4-BE49-F238E27FC236}">
              <a16:creationId xmlns:a16="http://schemas.microsoft.com/office/drawing/2014/main" id="{17EA98E4-C707-457D-B0F0-0CDF365D7E5B}"/>
            </a:ext>
          </a:extLst>
        </xdr:cNvPr>
        <xdr:cNvSpPr txBox="1"/>
      </xdr:nvSpPr>
      <xdr:spPr>
        <a:xfrm>
          <a:off x="10821446" y="6671549"/>
          <a:ext cx="7270907" cy="1265587"/>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nSpc>
              <a:spcPts val="1100"/>
            </a:lnSpc>
          </a:pPr>
          <a:r>
            <a:rPr kumimoji="1" lang="en-US" altLang="ja-JP" sz="1100" b="1" baseline="0">
              <a:solidFill>
                <a:schemeClr val="dk1"/>
              </a:solidFill>
              <a:latin typeface="+mj-ea"/>
              <a:ea typeface="+mj-ea"/>
              <a:cs typeface="+mn-cs"/>
            </a:rPr>
            <a:t>【</a:t>
          </a:r>
          <a:r>
            <a:rPr kumimoji="1" lang="ja-JP" altLang="en-US" sz="1100" b="1" baseline="0">
              <a:solidFill>
                <a:schemeClr val="dk1"/>
              </a:solidFill>
              <a:latin typeface="+mj-ea"/>
              <a:ea typeface="+mj-ea"/>
              <a:cs typeface="+mn-cs"/>
            </a:rPr>
            <a:t>受入可能人数</a:t>
          </a:r>
          <a:r>
            <a:rPr kumimoji="1" lang="en-US" altLang="ja-JP" sz="1100" b="1" baseline="0">
              <a:solidFill>
                <a:schemeClr val="dk1"/>
              </a:solidFill>
              <a:latin typeface="+mj-ea"/>
              <a:ea typeface="+mj-ea"/>
              <a:cs typeface="+mn-cs"/>
            </a:rPr>
            <a:t>】</a:t>
          </a:r>
        </a:p>
        <a:p>
          <a:pPr marL="0" indent="0">
            <a:lnSpc>
              <a:spcPts val="1100"/>
            </a:lnSpc>
          </a:pPr>
          <a:r>
            <a:rPr kumimoji="1" lang="ja-JP" altLang="en-US" sz="1100" b="0" baseline="0">
              <a:solidFill>
                <a:schemeClr val="dk1"/>
              </a:solidFill>
              <a:latin typeface="+mj-ea"/>
              <a:ea typeface="+mj-ea"/>
              <a:cs typeface="+mn-cs"/>
            </a:rPr>
            <a:t>本学学生に対する受入可能な人数（上限）をご記入ください。</a:t>
          </a:r>
          <a:endParaRPr kumimoji="1" lang="en-US" altLang="ja-JP" sz="1100" b="0" baseline="0">
            <a:solidFill>
              <a:schemeClr val="dk1"/>
            </a:solidFill>
            <a:latin typeface="+mj-ea"/>
            <a:ea typeface="+mj-ea"/>
            <a:cs typeface="+mn-cs"/>
          </a:endParaRPr>
        </a:p>
        <a:p>
          <a:pPr marL="0" indent="0">
            <a:lnSpc>
              <a:spcPts val="1100"/>
            </a:lnSpc>
          </a:pPr>
          <a:r>
            <a:rPr kumimoji="1" lang="en-US" altLang="ja-JP" sz="1100" b="0" baseline="0">
              <a:solidFill>
                <a:srgbClr val="FF0000"/>
              </a:solidFill>
              <a:latin typeface="+mj-ea"/>
              <a:ea typeface="+mj-ea"/>
              <a:cs typeface="+mn-cs"/>
            </a:rPr>
            <a:t>※</a:t>
          </a:r>
          <a:r>
            <a:rPr kumimoji="1" lang="ja-JP" altLang="en-US" sz="1100" b="0" baseline="0">
              <a:solidFill>
                <a:srgbClr val="FF0000"/>
              </a:solidFill>
              <a:latin typeface="+mj-ea"/>
              <a:ea typeface="+mj-ea"/>
              <a:cs typeface="+mn-cs"/>
            </a:rPr>
            <a:t>学科や学年ごとに受入人数を設定される場合はシートを分けて作成してください</a:t>
          </a:r>
          <a:endParaRPr kumimoji="1" lang="en-US" altLang="ja-JP" sz="1100" b="0" baseline="0">
            <a:solidFill>
              <a:srgbClr val="FF0000"/>
            </a:solidFill>
            <a:latin typeface="+mj-ea"/>
            <a:ea typeface="+mj-ea"/>
            <a:cs typeface="+mn-cs"/>
          </a:endParaRPr>
        </a:p>
        <a:p>
          <a:pPr marL="0" indent="0">
            <a:lnSpc>
              <a:spcPts val="1200"/>
            </a:lnSpc>
          </a:pPr>
          <a:endParaRPr kumimoji="1" lang="en-US" altLang="ja-JP" sz="1100" b="1" baseline="0">
            <a:solidFill>
              <a:schemeClr val="dk1"/>
            </a:solidFill>
            <a:latin typeface="+mj-ea"/>
            <a:ea typeface="+mj-ea"/>
            <a:cs typeface="+mn-cs"/>
          </a:endParaRPr>
        </a:p>
        <a:p>
          <a:pPr marL="0" indent="0">
            <a:lnSpc>
              <a:spcPts val="1100"/>
            </a:lnSpc>
          </a:pPr>
          <a:r>
            <a:rPr kumimoji="1" lang="en-US" altLang="ja-JP" sz="1100" b="1" baseline="0">
              <a:solidFill>
                <a:schemeClr val="dk1"/>
              </a:solidFill>
              <a:latin typeface="+mj-ea"/>
              <a:ea typeface="+mj-ea"/>
              <a:cs typeface="+mn-cs"/>
            </a:rPr>
            <a:t>【</a:t>
          </a:r>
          <a:r>
            <a:rPr kumimoji="1" lang="ja-JP" altLang="en-US" sz="1100" b="1" baseline="0">
              <a:solidFill>
                <a:schemeClr val="dk1"/>
              </a:solidFill>
              <a:latin typeface="+mj-ea"/>
              <a:ea typeface="+mj-ea"/>
              <a:cs typeface="+mn-cs"/>
            </a:rPr>
            <a:t>選考なし</a:t>
          </a:r>
          <a:r>
            <a:rPr kumimoji="1" lang="en-US" altLang="ja-JP" sz="1100" b="1" baseline="0">
              <a:solidFill>
                <a:schemeClr val="dk1"/>
              </a:solidFill>
              <a:latin typeface="+mj-ea"/>
              <a:ea typeface="+mj-ea"/>
              <a:cs typeface="+mn-cs"/>
            </a:rPr>
            <a:t>】</a:t>
          </a:r>
          <a:r>
            <a:rPr kumimoji="1" lang="ja-JP" altLang="en-US" sz="1100" b="0" baseline="0">
              <a:solidFill>
                <a:schemeClr val="dk1"/>
              </a:solidFill>
              <a:latin typeface="+mj-ea"/>
              <a:ea typeface="+mj-ea"/>
              <a:cs typeface="+mn-cs"/>
            </a:rPr>
            <a:t>の場合、貴社が指定した人数で学生全員の受け入れをお願いいたします。</a:t>
          </a:r>
          <a:endParaRPr kumimoji="1" lang="en-US" altLang="ja-JP" sz="1100" b="0" baseline="0">
            <a:solidFill>
              <a:schemeClr val="dk1"/>
            </a:solidFill>
            <a:latin typeface="+mj-ea"/>
            <a:ea typeface="+mj-ea"/>
            <a:cs typeface="+mn-cs"/>
          </a:endParaRPr>
        </a:p>
        <a:p>
          <a:pPr marL="0" indent="0">
            <a:lnSpc>
              <a:spcPts val="1100"/>
            </a:lnSpc>
          </a:pPr>
          <a:r>
            <a:rPr kumimoji="1" lang="en-US" altLang="ja-JP" sz="1100" b="1" baseline="0">
              <a:solidFill>
                <a:schemeClr val="dk1"/>
              </a:solidFill>
              <a:latin typeface="+mj-ea"/>
              <a:ea typeface="+mj-ea"/>
              <a:cs typeface="+mn-cs"/>
            </a:rPr>
            <a:t>【</a:t>
          </a:r>
          <a:r>
            <a:rPr kumimoji="1" lang="ja-JP" altLang="en-US" sz="1100" b="1" baseline="0">
              <a:solidFill>
                <a:schemeClr val="dk1"/>
              </a:solidFill>
              <a:latin typeface="+mj-ea"/>
              <a:ea typeface="+mj-ea"/>
              <a:cs typeface="+mn-cs"/>
            </a:rPr>
            <a:t>選考有り</a:t>
          </a:r>
          <a:r>
            <a:rPr kumimoji="1" lang="en-US" altLang="ja-JP" sz="1100" b="1" baseline="0">
              <a:solidFill>
                <a:schemeClr val="dk1"/>
              </a:solidFill>
              <a:latin typeface="+mj-ea"/>
              <a:ea typeface="+mj-ea"/>
              <a:cs typeface="+mn-cs"/>
            </a:rPr>
            <a:t>】</a:t>
          </a:r>
          <a:r>
            <a:rPr kumimoji="1" lang="ja-JP" altLang="en-US" sz="1100" b="0" baseline="0">
              <a:solidFill>
                <a:schemeClr val="dk1"/>
              </a:solidFill>
              <a:latin typeface="+mj-ea"/>
              <a:ea typeface="+mj-ea"/>
              <a:cs typeface="+mn-cs"/>
            </a:rPr>
            <a:t>の場合、上限を超えるエントリーがあっても本学では選考せず、全員エントリーさせていただきます。</a:t>
          </a:r>
          <a:endParaRPr kumimoji="1" lang="en-US" altLang="ja-JP" sz="1100" b="0" baseline="0">
            <a:solidFill>
              <a:schemeClr val="dk1"/>
            </a:solidFill>
            <a:latin typeface="+mj-ea"/>
            <a:ea typeface="+mj-ea"/>
            <a:cs typeface="+mn-cs"/>
          </a:endParaRPr>
        </a:p>
      </xdr:txBody>
    </xdr:sp>
    <xdr:clientData/>
  </xdr:twoCellAnchor>
  <xdr:twoCellAnchor>
    <xdr:from>
      <xdr:col>45</xdr:col>
      <xdr:colOff>11608</xdr:colOff>
      <xdr:row>29</xdr:row>
      <xdr:rowOff>248668</xdr:rowOff>
    </xdr:from>
    <xdr:to>
      <xdr:col>54</xdr:col>
      <xdr:colOff>389760</xdr:colOff>
      <xdr:row>33</xdr:row>
      <xdr:rowOff>139110</xdr:rowOff>
    </xdr:to>
    <xdr:sp macro="" textlink="">
      <xdr:nvSpPr>
        <xdr:cNvPr id="9" name="テキスト ボックス 8">
          <a:extLst>
            <a:ext uri="{FF2B5EF4-FFF2-40B4-BE49-F238E27FC236}">
              <a16:creationId xmlns:a16="http://schemas.microsoft.com/office/drawing/2014/main" id="{40572A93-988E-4D00-B94D-2E1103A299BC}"/>
            </a:ext>
          </a:extLst>
        </xdr:cNvPr>
        <xdr:cNvSpPr txBox="1"/>
      </xdr:nvSpPr>
      <xdr:spPr>
        <a:xfrm>
          <a:off x="10821446" y="8016541"/>
          <a:ext cx="7494175" cy="1139820"/>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baseline="0">
              <a:latin typeface="+mj-ea"/>
              <a:ea typeface="+mj-ea"/>
            </a:rPr>
            <a:t>【</a:t>
          </a:r>
          <a:r>
            <a:rPr kumimoji="1" lang="ja-JP" altLang="en-US" sz="1100" b="1" baseline="0">
              <a:latin typeface="+mj-ea"/>
              <a:ea typeface="+mj-ea"/>
            </a:rPr>
            <a:t>受入学年</a:t>
          </a:r>
          <a:r>
            <a:rPr kumimoji="1" lang="en-US" altLang="ja-JP" sz="1100" b="1" baseline="0">
              <a:latin typeface="+mj-ea"/>
              <a:ea typeface="+mj-ea"/>
            </a:rPr>
            <a:t>】</a:t>
          </a:r>
          <a:r>
            <a:rPr kumimoji="1" lang="ja-JP" altLang="en-US" sz="1100" b="1" baseline="0">
              <a:latin typeface="+mj-ea"/>
              <a:ea typeface="+mj-ea"/>
            </a:rPr>
            <a:t>　</a:t>
          </a:r>
          <a:r>
            <a:rPr kumimoji="1" lang="en-US" altLang="ja-JP" sz="1100" b="1" baseline="0">
              <a:latin typeface="+mj-ea"/>
              <a:ea typeface="+mj-ea"/>
            </a:rPr>
            <a:t>【</a:t>
          </a:r>
          <a:r>
            <a:rPr kumimoji="1" lang="ja-JP" altLang="en-US" sz="1100" b="1" baseline="0">
              <a:latin typeface="+mj-ea"/>
              <a:ea typeface="+mj-ea"/>
            </a:rPr>
            <a:t>受入学科</a:t>
          </a:r>
          <a:r>
            <a:rPr kumimoji="1" lang="en-US" altLang="ja-JP" sz="1100" b="1" baseline="0">
              <a:latin typeface="+mj-ea"/>
              <a:ea typeface="+mj-ea"/>
            </a:rPr>
            <a:t>】</a:t>
          </a:r>
          <a:r>
            <a:rPr kumimoji="1" lang="ja-JP" altLang="en-US" sz="1100" b="1" baseline="0">
              <a:latin typeface="+mj-ea"/>
              <a:ea typeface="+mj-ea"/>
            </a:rPr>
            <a:t>　</a:t>
          </a:r>
          <a:endParaRPr kumimoji="1" lang="en-US" altLang="ja-JP" sz="1100" b="1" baseline="0">
            <a:latin typeface="+mj-ea"/>
            <a:ea typeface="+mj-ea"/>
          </a:endParaRPr>
        </a:p>
        <a:p>
          <a:pPr>
            <a:lnSpc>
              <a:spcPts val="1300"/>
            </a:lnSpc>
          </a:pPr>
          <a:r>
            <a:rPr kumimoji="1" lang="ja-JP" altLang="en-US" sz="1100" b="0" baseline="0">
              <a:latin typeface="+mj-ea"/>
              <a:ea typeface="+mj-ea"/>
            </a:rPr>
            <a:t>貴社が、受入可能な学年と、学科を指定ください。特に指定がない場合は、「指定なし」を選択してください。</a:t>
          </a:r>
          <a:endParaRPr kumimoji="1" lang="en-US" altLang="ja-JP" sz="1100" b="0" baseline="0">
            <a:latin typeface="+mj-ea"/>
            <a:ea typeface="+mj-ea"/>
          </a:endParaRPr>
        </a:p>
        <a:p>
          <a:pPr>
            <a:lnSpc>
              <a:spcPts val="1300"/>
            </a:lnSpc>
          </a:pPr>
          <a:r>
            <a:rPr kumimoji="1" lang="en-US" altLang="ja-JP" sz="1100" b="0" baseline="0">
              <a:latin typeface="+mj-ea"/>
              <a:ea typeface="+mj-ea"/>
            </a:rPr>
            <a:t>※</a:t>
          </a:r>
          <a:r>
            <a:rPr kumimoji="1" lang="ja-JP" altLang="en-US" sz="1100" b="0" baseline="0">
              <a:latin typeface="+mj-ea"/>
              <a:ea typeface="+mj-ea"/>
            </a:rPr>
            <a:t>「</a:t>
          </a:r>
          <a:r>
            <a:rPr kumimoji="1" lang="ja-JP" altLang="en-US" sz="1100" b="1" baseline="0">
              <a:solidFill>
                <a:srgbClr val="FF0000"/>
              </a:solidFill>
              <a:latin typeface="+mj-ea"/>
              <a:ea typeface="+mj-ea"/>
            </a:rPr>
            <a:t>インターンシップ</a:t>
          </a:r>
          <a:r>
            <a:rPr kumimoji="1" lang="ja-JP" altLang="en-US" sz="1100" b="0" baseline="0">
              <a:latin typeface="+mj-ea"/>
              <a:ea typeface="+mj-ea"/>
            </a:rPr>
            <a:t>」の場合は、学部３・４年、修士１・２年が受入対象となります。</a:t>
          </a:r>
          <a:endParaRPr kumimoji="1" lang="en-US" altLang="ja-JP" sz="1100" b="0" baseline="0">
            <a:latin typeface="+mj-ea"/>
            <a:ea typeface="+mj-ea"/>
          </a:endParaRPr>
        </a:p>
        <a:p>
          <a:pPr>
            <a:lnSpc>
              <a:spcPts val="1300"/>
            </a:lnSpc>
          </a:pPr>
          <a:r>
            <a:rPr kumimoji="1" lang="en-US" altLang="ja-JP" sz="1100" b="1" baseline="0">
              <a:solidFill>
                <a:srgbClr val="FF0000"/>
              </a:solidFill>
              <a:latin typeface="+mj-ea"/>
              <a:ea typeface="+mj-ea"/>
            </a:rPr>
            <a:t>※</a:t>
          </a:r>
          <a:r>
            <a:rPr kumimoji="1" lang="ja-JP" altLang="en-US" sz="1100" b="1" baseline="0">
              <a:solidFill>
                <a:srgbClr val="FF0000"/>
              </a:solidFill>
              <a:latin typeface="+mj-ea"/>
              <a:ea typeface="+mj-ea"/>
            </a:rPr>
            <a:t>本学では今年度より学部・学科を改組しております。</a:t>
          </a:r>
          <a:r>
            <a:rPr kumimoji="1" lang="en-US" altLang="ja-JP" sz="1100" b="1" baseline="0">
              <a:solidFill>
                <a:srgbClr val="FF0000"/>
              </a:solidFill>
              <a:latin typeface="+mj-ea"/>
              <a:ea typeface="+mj-ea"/>
            </a:rPr>
            <a:t>(1</a:t>
          </a:r>
          <a:r>
            <a:rPr kumimoji="1" lang="ja-JP" altLang="en-US" sz="1100" b="1" baseline="0">
              <a:solidFill>
                <a:srgbClr val="FF0000"/>
              </a:solidFill>
              <a:latin typeface="+mj-ea"/>
              <a:ea typeface="+mj-ea"/>
            </a:rPr>
            <a:t>年生のみ</a:t>
          </a:r>
          <a:r>
            <a:rPr kumimoji="1" lang="en-US" altLang="ja-JP" sz="1100" b="1" baseline="0">
              <a:solidFill>
                <a:srgbClr val="FF0000"/>
              </a:solidFill>
              <a:latin typeface="+mj-ea"/>
              <a:ea typeface="+mj-ea"/>
            </a:rPr>
            <a:t>)</a:t>
          </a:r>
        </a:p>
        <a:p>
          <a:pPr>
            <a:lnSpc>
              <a:spcPts val="1300"/>
            </a:lnSpc>
          </a:pPr>
          <a:r>
            <a:rPr kumimoji="1" lang="ja-JP" altLang="en-US" sz="1100" b="1" baseline="0">
              <a:solidFill>
                <a:srgbClr val="FF0000"/>
              </a:solidFill>
              <a:latin typeface="+mj-ea"/>
              <a:ea typeface="+mj-ea"/>
            </a:rPr>
            <a:t>　 各学科の内容については、ページ下部を参照ください。</a:t>
          </a:r>
          <a:endParaRPr kumimoji="1" lang="en-US" altLang="ja-JP" sz="1100" b="1" baseline="0">
            <a:solidFill>
              <a:srgbClr val="FF0000"/>
            </a:solidFill>
            <a:latin typeface="+mj-ea"/>
            <a:ea typeface="+mj-ea"/>
          </a:endParaRPr>
        </a:p>
        <a:p>
          <a:pPr>
            <a:lnSpc>
              <a:spcPts val="1300"/>
            </a:lnSpc>
          </a:pPr>
          <a:r>
            <a:rPr kumimoji="1" lang="en-US" altLang="ja-JP" sz="1100" b="1" baseline="0">
              <a:solidFill>
                <a:srgbClr val="FF0000"/>
              </a:solidFill>
              <a:latin typeface="+mj-ea"/>
              <a:ea typeface="+mj-ea"/>
            </a:rPr>
            <a:t>※3</a:t>
          </a:r>
          <a:r>
            <a:rPr kumimoji="1" lang="ja-JP" altLang="en-US" sz="1100" b="1" baseline="0">
              <a:solidFill>
                <a:srgbClr val="FF0000"/>
              </a:solidFill>
              <a:latin typeface="+mj-ea"/>
              <a:ea typeface="+mj-ea"/>
            </a:rPr>
            <a:t>年生以上対象の場合は、以前の学科名称で選択してください。（対応表はページ下部を参照ください）</a:t>
          </a:r>
          <a:endParaRPr kumimoji="1" lang="en-US" altLang="ja-JP" sz="1100" b="1" baseline="0">
            <a:solidFill>
              <a:srgbClr val="FF0000"/>
            </a:solidFill>
            <a:latin typeface="+mj-ea"/>
            <a:ea typeface="+mj-ea"/>
          </a:endParaRPr>
        </a:p>
      </xdr:txBody>
    </xdr:sp>
    <xdr:clientData/>
  </xdr:twoCellAnchor>
  <xdr:twoCellAnchor>
    <xdr:from>
      <xdr:col>45</xdr:col>
      <xdr:colOff>11608</xdr:colOff>
      <xdr:row>39</xdr:row>
      <xdr:rowOff>540</xdr:rowOff>
    </xdr:from>
    <xdr:to>
      <xdr:col>48</xdr:col>
      <xdr:colOff>281744</xdr:colOff>
      <xdr:row>40</xdr:row>
      <xdr:rowOff>169747</xdr:rowOff>
    </xdr:to>
    <xdr:sp macro="" textlink="">
      <xdr:nvSpPr>
        <xdr:cNvPr id="10" name="テキスト ボックス 9">
          <a:extLst>
            <a:ext uri="{FF2B5EF4-FFF2-40B4-BE49-F238E27FC236}">
              <a16:creationId xmlns:a16="http://schemas.microsoft.com/office/drawing/2014/main" id="{02FF7DF3-09E5-4C15-B8C7-6C852302BE52}"/>
            </a:ext>
          </a:extLst>
        </xdr:cNvPr>
        <xdr:cNvSpPr txBox="1"/>
      </xdr:nvSpPr>
      <xdr:spPr>
        <a:xfrm>
          <a:off x="10821446" y="10421079"/>
          <a:ext cx="2922801" cy="540399"/>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baseline="0">
              <a:latin typeface="+mj-ea"/>
              <a:ea typeface="+mj-ea"/>
            </a:rPr>
            <a:t>【</a:t>
          </a:r>
          <a:r>
            <a:rPr kumimoji="1" lang="ja-JP" altLang="en-US" sz="1100" b="1" baseline="0">
              <a:latin typeface="+mj-ea"/>
              <a:ea typeface="+mj-ea"/>
            </a:rPr>
            <a:t>その他受入条件</a:t>
          </a:r>
          <a:r>
            <a:rPr kumimoji="1" lang="en-US" altLang="ja-JP" sz="1100" b="1" baseline="0">
              <a:latin typeface="+mj-ea"/>
              <a:ea typeface="+mj-ea"/>
            </a:rPr>
            <a:t>】</a:t>
          </a:r>
        </a:p>
        <a:p>
          <a:pPr>
            <a:lnSpc>
              <a:spcPts val="1300"/>
            </a:lnSpc>
          </a:pPr>
          <a:r>
            <a:rPr kumimoji="1" lang="ja-JP" altLang="en-US" sz="1100" b="0" baseline="0">
              <a:latin typeface="+mj-ea"/>
              <a:ea typeface="+mj-ea"/>
            </a:rPr>
            <a:t>受入条件の補足があればご記入ください。</a:t>
          </a:r>
          <a:endParaRPr kumimoji="1" lang="en-US" altLang="ja-JP" sz="1100" b="0" baseline="0">
            <a:latin typeface="+mj-ea"/>
            <a:ea typeface="+mj-ea"/>
          </a:endParaRPr>
        </a:p>
      </xdr:txBody>
    </xdr:sp>
    <xdr:clientData/>
  </xdr:twoCellAnchor>
  <xdr:twoCellAnchor>
    <xdr:from>
      <xdr:col>45</xdr:col>
      <xdr:colOff>11608</xdr:colOff>
      <xdr:row>41</xdr:row>
      <xdr:rowOff>22385</xdr:rowOff>
    </xdr:from>
    <xdr:to>
      <xdr:col>50</xdr:col>
      <xdr:colOff>251715</xdr:colOff>
      <xdr:row>43</xdr:row>
      <xdr:rowOff>1702</xdr:rowOff>
    </xdr:to>
    <xdr:sp macro="" textlink="">
      <xdr:nvSpPr>
        <xdr:cNvPr id="11" name="テキスト ボックス 10">
          <a:extLst>
            <a:ext uri="{FF2B5EF4-FFF2-40B4-BE49-F238E27FC236}">
              <a16:creationId xmlns:a16="http://schemas.microsoft.com/office/drawing/2014/main" id="{AE9F6DFF-4D94-437F-8113-68B5EC467AA5}"/>
            </a:ext>
          </a:extLst>
        </xdr:cNvPr>
        <xdr:cNvSpPr txBox="1"/>
      </xdr:nvSpPr>
      <xdr:spPr>
        <a:xfrm>
          <a:off x="10821446" y="11176254"/>
          <a:ext cx="4196471" cy="721701"/>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baseline="0">
              <a:latin typeface="+mj-ea"/>
              <a:ea typeface="+mj-ea"/>
            </a:rPr>
            <a:t>【</a:t>
          </a:r>
          <a:r>
            <a:rPr kumimoji="1" lang="ja-JP" altLang="en-US" sz="1100" b="1" baseline="0">
              <a:latin typeface="+mj-ea"/>
              <a:ea typeface="+mj-ea"/>
            </a:rPr>
            <a:t>学生への連絡事項</a:t>
          </a:r>
          <a:r>
            <a:rPr kumimoji="1" lang="en-US" altLang="ja-JP" sz="1100" b="1" baseline="0">
              <a:latin typeface="+mj-ea"/>
              <a:ea typeface="+mj-ea"/>
            </a:rPr>
            <a:t>】</a:t>
          </a:r>
        </a:p>
        <a:p>
          <a:pPr>
            <a:lnSpc>
              <a:spcPts val="1300"/>
            </a:lnSpc>
          </a:pPr>
          <a:r>
            <a:rPr kumimoji="1" lang="ja-JP" altLang="en-US" sz="1100" b="0" baseline="0">
              <a:latin typeface="+mj-ea"/>
              <a:ea typeface="+mj-ea"/>
            </a:rPr>
            <a:t>事前に学生に伝えるべき内容等がございましたらご記入ください。</a:t>
          </a:r>
          <a:endParaRPr kumimoji="1" lang="en-US" altLang="ja-JP" sz="1100" b="0" baseline="0">
            <a:latin typeface="+mj-ea"/>
            <a:ea typeface="+mj-ea"/>
          </a:endParaRPr>
        </a:p>
      </xdr:txBody>
    </xdr:sp>
    <xdr:clientData/>
  </xdr:twoCellAnchor>
  <xdr:twoCellAnchor>
    <xdr:from>
      <xdr:col>45</xdr:col>
      <xdr:colOff>16654</xdr:colOff>
      <xdr:row>1</xdr:row>
      <xdr:rowOff>40494</xdr:rowOff>
    </xdr:from>
    <xdr:to>
      <xdr:col>52</xdr:col>
      <xdr:colOff>282307</xdr:colOff>
      <xdr:row>5</xdr:row>
      <xdr:rowOff>139773</xdr:rowOff>
    </xdr:to>
    <xdr:sp macro="" textlink="">
      <xdr:nvSpPr>
        <xdr:cNvPr id="12" name="吹き出し: 四角形 11">
          <a:extLst>
            <a:ext uri="{FF2B5EF4-FFF2-40B4-BE49-F238E27FC236}">
              <a16:creationId xmlns:a16="http://schemas.microsoft.com/office/drawing/2014/main" id="{B0FB1E24-3481-4E41-B4DA-1F9C7BE1CBCA}"/>
            </a:ext>
          </a:extLst>
        </xdr:cNvPr>
        <xdr:cNvSpPr/>
      </xdr:nvSpPr>
      <xdr:spPr>
        <a:xfrm>
          <a:off x="10141729" y="307194"/>
          <a:ext cx="5247228" cy="632679"/>
        </a:xfrm>
        <a:prstGeom prst="wedgeRectCallout">
          <a:avLst>
            <a:gd name="adj1" fmla="val -46325"/>
            <a:gd name="adj2" fmla="val -12944"/>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記入について</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　</a:t>
          </a:r>
          <a:endParaRPr kumimoji="1" lang="en-US" altLang="ja-JP" sz="1100" b="1">
            <a:solidFill>
              <a:sysClr val="windowText" lastClr="000000"/>
            </a:solidFill>
            <a:latin typeface="+mj-ea"/>
            <a:ea typeface="+mj-ea"/>
          </a:endParaRPr>
        </a:p>
        <a:p>
          <a:pPr algn="l">
            <a:lnSpc>
              <a:spcPts val="1300"/>
            </a:lnSpc>
          </a:pPr>
          <a:r>
            <a:rPr kumimoji="1" lang="ja-JP" altLang="en-US" sz="1100" b="1">
              <a:solidFill>
                <a:srgbClr val="FF0000"/>
              </a:solidFill>
              <a:latin typeface="+mj-ea"/>
              <a:ea typeface="+mj-ea"/>
            </a:rPr>
            <a:t>黄色の塗りつぶし欄については、必須の項目となります。</a:t>
          </a:r>
          <a:endParaRPr kumimoji="1" lang="en-US" altLang="ja-JP" sz="1100" b="1">
            <a:solidFill>
              <a:srgbClr val="FF0000"/>
            </a:solidFill>
            <a:latin typeface="+mj-ea"/>
            <a:ea typeface="+mj-ea"/>
          </a:endParaRPr>
        </a:p>
        <a:p>
          <a:pPr algn="l">
            <a:lnSpc>
              <a:spcPts val="1300"/>
            </a:lnSpc>
          </a:pPr>
          <a:r>
            <a:rPr kumimoji="1" lang="ja-JP" altLang="en-US" sz="1100" b="1">
              <a:solidFill>
                <a:srgbClr val="FF0000"/>
              </a:solidFill>
              <a:latin typeface="+mj-ea"/>
              <a:ea typeface="+mj-ea"/>
            </a:rPr>
            <a:t>必ずご記入いただきますようお願いいたします。</a:t>
          </a:r>
          <a:endParaRPr kumimoji="1" lang="en-US" altLang="ja-JP" sz="1100" b="1">
            <a:solidFill>
              <a:srgbClr val="FF0000"/>
            </a:solidFill>
            <a:latin typeface="+mj-ea"/>
            <a:ea typeface="+mj-ea"/>
          </a:endParaRPr>
        </a:p>
        <a:p>
          <a:pPr algn="l">
            <a:lnSpc>
              <a:spcPts val="1300"/>
            </a:lnSpc>
          </a:pPr>
          <a:endParaRPr kumimoji="1" lang="en-US" altLang="ja-JP" sz="1100" b="0">
            <a:solidFill>
              <a:schemeClr val="tx1"/>
            </a:solidFill>
            <a:latin typeface="+mj-ea"/>
            <a:ea typeface="+mj-ea"/>
          </a:endParaRPr>
        </a:p>
      </xdr:txBody>
    </xdr:sp>
    <xdr:clientData/>
  </xdr:twoCellAnchor>
  <xdr:twoCellAnchor>
    <xdr:from>
      <xdr:col>45</xdr:col>
      <xdr:colOff>11608</xdr:colOff>
      <xdr:row>46</xdr:row>
      <xdr:rowOff>161982</xdr:rowOff>
    </xdr:from>
    <xdr:to>
      <xdr:col>54</xdr:col>
      <xdr:colOff>5826</xdr:colOff>
      <xdr:row>51</xdr:row>
      <xdr:rowOff>3303</xdr:rowOff>
    </xdr:to>
    <xdr:sp macro="" textlink="">
      <xdr:nvSpPr>
        <xdr:cNvPr id="13" name="テキスト ボックス 12">
          <a:extLst>
            <a:ext uri="{FF2B5EF4-FFF2-40B4-BE49-F238E27FC236}">
              <a16:creationId xmlns:a16="http://schemas.microsoft.com/office/drawing/2014/main" id="{3268CDB3-5EEE-4FC9-9476-D3B3AD80DA2C}"/>
            </a:ext>
          </a:extLst>
        </xdr:cNvPr>
        <xdr:cNvSpPr txBox="1"/>
      </xdr:nvSpPr>
      <xdr:spPr>
        <a:xfrm>
          <a:off x="10821446" y="12755352"/>
          <a:ext cx="7110241" cy="1036379"/>
        </a:xfrm>
        <a:prstGeom prst="rect">
          <a:avLst/>
        </a:prstGeom>
        <a:solidFill>
          <a:schemeClr val="bg2">
            <a:lumMod val="90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a:latin typeface="+mj-ea"/>
              <a:ea typeface="+mj-ea"/>
            </a:rPr>
            <a:t>【</a:t>
          </a:r>
          <a:r>
            <a:rPr kumimoji="1" lang="ja-JP" altLang="en-US" sz="1100" b="1">
              <a:latin typeface="+mj-ea"/>
              <a:ea typeface="+mj-ea"/>
            </a:rPr>
            <a:t>大学</a:t>
          </a:r>
          <a:r>
            <a:rPr kumimoji="1" lang="en-US" altLang="ja-JP" sz="1100" b="1">
              <a:latin typeface="+mj-ea"/>
              <a:ea typeface="+mj-ea"/>
            </a:rPr>
            <a:t>ES</a:t>
          </a:r>
          <a:r>
            <a:rPr kumimoji="1" lang="ja-JP" altLang="en-US" sz="1100" b="1">
              <a:latin typeface="+mj-ea"/>
              <a:ea typeface="+mj-ea"/>
            </a:rPr>
            <a:t>提出締切日</a:t>
          </a:r>
          <a:r>
            <a:rPr kumimoji="1" lang="en-US" altLang="ja-JP" sz="1100" b="1">
              <a:latin typeface="+mj-ea"/>
              <a:ea typeface="+mj-ea"/>
            </a:rPr>
            <a:t>】</a:t>
          </a:r>
        </a:p>
        <a:p>
          <a:pPr>
            <a:lnSpc>
              <a:spcPts val="1300"/>
            </a:lnSpc>
          </a:pPr>
          <a:r>
            <a:rPr kumimoji="1" lang="ja-JP" altLang="en-US" sz="1100" b="0" baseline="0">
              <a:latin typeface="+mj-ea"/>
              <a:ea typeface="+mj-ea"/>
            </a:rPr>
            <a:t>下欄「応募締切日」より</a:t>
          </a:r>
          <a:r>
            <a:rPr kumimoji="1" lang="ja-JP" altLang="en-US" sz="1100" b="1" baseline="0">
              <a:solidFill>
                <a:srgbClr val="FF0000"/>
              </a:solidFill>
              <a:latin typeface="+mj-ea"/>
              <a:ea typeface="+mj-ea"/>
            </a:rPr>
            <a:t>自動入力</a:t>
          </a:r>
          <a:r>
            <a:rPr kumimoji="1" lang="ja-JP" altLang="en-US" sz="1100" b="0" baseline="0">
              <a:latin typeface="+mj-ea"/>
              <a:ea typeface="+mj-ea"/>
            </a:rPr>
            <a:t>となります。</a:t>
          </a:r>
          <a:endParaRPr kumimoji="1" lang="en-US" altLang="ja-JP" sz="1100" b="0" baseline="0">
            <a:latin typeface="+mj-ea"/>
            <a:ea typeface="+mj-ea"/>
          </a:endParaRPr>
        </a:p>
        <a:p>
          <a:pPr>
            <a:lnSpc>
              <a:spcPts val="1300"/>
            </a:lnSpc>
          </a:pPr>
          <a:r>
            <a:rPr kumimoji="1" lang="ja-JP" altLang="en-US" sz="1100" b="0" baseline="0">
              <a:latin typeface="+mj-ea"/>
              <a:ea typeface="+mj-ea"/>
            </a:rPr>
            <a:t>学内で不備がないかを確認し送付いたしますので、</a:t>
          </a:r>
          <a:r>
            <a:rPr kumimoji="1" lang="ja-JP" altLang="en-US" sz="1100" b="1" baseline="0">
              <a:solidFill>
                <a:srgbClr val="FF0000"/>
              </a:solidFill>
              <a:latin typeface="+mj-ea"/>
              <a:ea typeface="+mj-ea"/>
            </a:rPr>
            <a:t>「応募締切日」の</a:t>
          </a:r>
          <a:r>
            <a:rPr kumimoji="1" lang="en-US" altLang="ja-JP" sz="1100" b="1" baseline="0">
              <a:solidFill>
                <a:srgbClr val="FF0000"/>
              </a:solidFill>
              <a:latin typeface="+mj-ea"/>
              <a:ea typeface="+mj-ea"/>
            </a:rPr>
            <a:t>1</a:t>
          </a:r>
          <a:r>
            <a:rPr kumimoji="1" lang="ja-JP" altLang="en-US" sz="1100" b="1" baseline="0">
              <a:solidFill>
                <a:srgbClr val="FF0000"/>
              </a:solidFill>
              <a:latin typeface="+mj-ea"/>
              <a:ea typeface="+mj-ea"/>
            </a:rPr>
            <a:t>週間前に設定させていただきます。</a:t>
          </a:r>
          <a:endParaRPr kumimoji="1" lang="en-US" altLang="ja-JP" sz="1100" b="1" baseline="0">
            <a:solidFill>
              <a:srgbClr val="FF0000"/>
            </a:solidFill>
            <a:latin typeface="+mj-ea"/>
            <a:ea typeface="+mj-ea"/>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b="0" baseline="0">
              <a:solidFill>
                <a:schemeClr val="dk1"/>
              </a:solidFill>
              <a:effectLst/>
              <a:latin typeface="+mn-lt"/>
              <a:ea typeface="+mn-ea"/>
              <a:cs typeface="+mn-cs"/>
            </a:rPr>
            <a:t>ES</a:t>
          </a:r>
          <a:r>
            <a:rPr kumimoji="1" lang="ja-JP" altLang="ja-JP" sz="1100" b="0" baseline="0">
              <a:solidFill>
                <a:schemeClr val="dk1"/>
              </a:solidFill>
              <a:effectLst/>
              <a:latin typeface="+mn-lt"/>
              <a:ea typeface="+mn-ea"/>
              <a:cs typeface="+mn-cs"/>
            </a:rPr>
            <a:t>は大学に提出のあったものから順次送付させていただきます。</a:t>
          </a:r>
          <a:endParaRPr kumimoji="1" lang="en-US" altLang="ja-JP" sz="1100" b="1" baseline="0">
            <a:solidFill>
              <a:srgbClr val="FF0000"/>
            </a:solidFill>
            <a:latin typeface="+mj-ea"/>
            <a:ea typeface="+mj-ea"/>
          </a:endParaRPr>
        </a:p>
        <a:p>
          <a:pPr>
            <a:lnSpc>
              <a:spcPts val="1300"/>
            </a:lnSpc>
          </a:pPr>
          <a:r>
            <a:rPr kumimoji="1" lang="en-US" altLang="ja-JP" sz="1100" b="0" baseline="0">
              <a:latin typeface="+mj-ea"/>
              <a:ea typeface="+mj-ea"/>
            </a:rPr>
            <a:t>※</a:t>
          </a:r>
          <a:r>
            <a:rPr kumimoji="1" lang="ja-JP" altLang="en-US" sz="1100" b="0" baseline="0">
              <a:latin typeface="+mj-ea"/>
              <a:ea typeface="+mj-ea"/>
            </a:rPr>
            <a:t>大学夏期休業期間中は除く</a:t>
          </a:r>
          <a:endParaRPr kumimoji="1" lang="en-US" altLang="ja-JP" sz="1100" b="0" baseline="0">
            <a:latin typeface="+mj-ea"/>
            <a:ea typeface="+mj-ea"/>
          </a:endParaRPr>
        </a:p>
      </xdr:txBody>
    </xdr:sp>
    <xdr:clientData/>
  </xdr:twoCellAnchor>
  <xdr:twoCellAnchor>
    <xdr:from>
      <xdr:col>1</xdr:col>
      <xdr:colOff>1904</xdr:colOff>
      <xdr:row>63</xdr:row>
      <xdr:rowOff>3807</xdr:rowOff>
    </xdr:from>
    <xdr:to>
      <xdr:col>41</xdr:col>
      <xdr:colOff>9937</xdr:colOff>
      <xdr:row>146</xdr:row>
      <xdr:rowOff>0</xdr:rowOff>
    </xdr:to>
    <xdr:sp macro="" textlink="">
      <xdr:nvSpPr>
        <xdr:cNvPr id="14" name="テキスト ボックス 13">
          <a:extLst>
            <a:ext uri="{FF2B5EF4-FFF2-40B4-BE49-F238E27FC236}">
              <a16:creationId xmlns:a16="http://schemas.microsoft.com/office/drawing/2014/main" id="{D681BAE2-1892-4742-958D-4FCC755AC6F1}"/>
            </a:ext>
          </a:extLst>
        </xdr:cNvPr>
        <xdr:cNvSpPr txBox="1"/>
      </xdr:nvSpPr>
      <xdr:spPr>
        <a:xfrm>
          <a:off x="92439" y="16218563"/>
          <a:ext cx="10365197" cy="13467750"/>
        </a:xfrm>
        <a:prstGeom prst="rect">
          <a:avLst/>
        </a:prstGeom>
        <a:solidFill>
          <a:schemeClr val="bg1">
            <a:lumMod val="85000"/>
          </a:schemeClr>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500"/>
            </a:lnSpc>
            <a:defRPr sz="1000"/>
          </a:pPr>
          <a:r>
            <a:rPr lang="ja-JP" altLang="en-US" sz="1200" b="1" i="0" u="none" strike="noStrike" baseline="0">
              <a:solidFill>
                <a:srgbClr val="000000"/>
              </a:solidFill>
              <a:latin typeface="ＭＳ Ｐゴシック"/>
              <a:ea typeface="ＭＳ Ｐゴシック"/>
            </a:rPr>
            <a:t>受入学科の対応と新学科の特徴について</a:t>
          </a:r>
          <a:endParaRPr lang="en-US" altLang="ja-JP" sz="1200" b="1" i="0" u="none" strike="noStrike" baseline="0">
            <a:solidFill>
              <a:srgbClr val="000000"/>
            </a:solidFill>
            <a:latin typeface="ＭＳ Ｐゴシック"/>
            <a:ea typeface="ＭＳ Ｐゴシック"/>
          </a:endParaRPr>
        </a:p>
        <a:p>
          <a:pPr algn="l" rtl="0">
            <a:lnSpc>
              <a:spcPts val="1500"/>
            </a:lnSpc>
            <a:defRPr sz="1000"/>
          </a:pPr>
          <a:endParaRPr lang="ja-JP" altLang="en-US" sz="1100" b="1"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●「受入学科」の対応表</a:t>
          </a:r>
          <a:endParaRPr lang="en-US" altLang="ja-JP" sz="1200" b="1" i="0" u="none" strike="noStrike" baseline="0">
            <a:solidFill>
              <a:srgbClr val="000000"/>
            </a:solidFill>
            <a:latin typeface="ＭＳ Ｐゴシック"/>
            <a:ea typeface="ＭＳ Ｐゴシック"/>
          </a:endParaRPr>
        </a:p>
        <a:p>
          <a:pPr algn="l" rtl="0">
            <a:lnSpc>
              <a:spcPts val="1500"/>
            </a:lnSpc>
            <a:defRPr sz="1000"/>
          </a:pP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cs typeface="+mn-cs"/>
            </a:rPr>
            <a:t>新学科名称（</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cs typeface="+mn-cs"/>
            </a:rPr>
            <a:t>1</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cs typeface="+mn-cs"/>
            </a:rPr>
            <a:t>年生）　　　　　　　　　　　　　　　　　　　　　「受入学科」　   　　　</a:t>
          </a:r>
          <a:r>
            <a:rPr lang="ja-JP" altLang="ja-JP" sz="1000" b="1" i="0" baseline="0">
              <a:solidFill>
                <a:schemeClr val="dk1"/>
              </a:solidFill>
              <a:effectLst/>
              <a:latin typeface="+mn-lt"/>
              <a:ea typeface="+mn-ea"/>
              <a:cs typeface="+mn-cs"/>
            </a:rPr>
            <a:t>以前の学科名称</a:t>
          </a:r>
          <a:r>
            <a:rPr lang="en-US" altLang="ja-JP" sz="1000" b="1" i="0" baseline="0">
              <a:solidFill>
                <a:schemeClr val="dk1"/>
              </a:solidFill>
              <a:effectLst/>
              <a:latin typeface="+mn-lt"/>
              <a:ea typeface="+mn-ea"/>
              <a:cs typeface="+mn-cs"/>
            </a:rPr>
            <a:t>(2</a:t>
          </a:r>
          <a:r>
            <a:rPr lang="ja-JP" altLang="ja-JP" sz="1000" b="1" i="0" baseline="0">
              <a:solidFill>
                <a:schemeClr val="dk1"/>
              </a:solidFill>
              <a:effectLst/>
              <a:latin typeface="+mn-lt"/>
              <a:ea typeface="+mn-ea"/>
              <a:cs typeface="+mn-cs"/>
            </a:rPr>
            <a:t>年生以上</a:t>
          </a:r>
          <a:r>
            <a:rPr lang="en-US" altLang="ja-JP" sz="1000" b="1" i="0" baseline="0">
              <a:solidFill>
                <a:schemeClr val="dk1"/>
              </a:solidFill>
              <a:effectLst/>
              <a:latin typeface="+mn-lt"/>
              <a:ea typeface="+mn-ea"/>
              <a:cs typeface="+mn-cs"/>
            </a:rPr>
            <a:t>)</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algn="l" rtl="0">
            <a:defRPr sz="1000"/>
          </a:pPr>
          <a:r>
            <a:rPr kumimoji="0" lang="ja-JP" altLang="en-US" sz="1100" b="1" i="0" u="none" strike="noStrike" kern="0" cap="none" spc="0" normalizeH="0" baseline="0" noProof="0">
              <a:ln>
                <a:noFill/>
              </a:ln>
              <a:solidFill>
                <a:srgbClr val="800080"/>
              </a:solidFill>
              <a:effectLst/>
              <a:uLnTx/>
              <a:uFillTx/>
              <a:latin typeface="ＭＳ Ｐゴシック"/>
              <a:ea typeface="ＭＳ Ｐゴシック"/>
              <a:cs typeface="+mn-cs"/>
            </a:rPr>
            <a:t>経営情報学科・環境デザイン創成学科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lang="ja-JP" altLang="en-US" sz="1100" b="1" i="0" u="none" strike="noStrike" baseline="0">
              <a:solidFill>
                <a:srgbClr val="000000"/>
              </a:solidFill>
              <a:latin typeface="ＭＳ Ｐゴシック"/>
              <a:ea typeface="ＭＳ Ｐゴシック"/>
            </a:rPr>
            <a:t>「経営・創成」　…   　</a:t>
          </a:r>
          <a:r>
            <a:rPr lang="en-US" altLang="ja-JP" sz="1100" b="1" i="0" u="none" strike="noStrike" baseline="0">
              <a:solidFill>
                <a:srgbClr val="800080"/>
              </a:solidFill>
              <a:latin typeface="ＭＳ Ｐゴシック"/>
              <a:ea typeface="ＭＳ Ｐゴシック"/>
            </a:rPr>
            <a:t>[</a:t>
          </a:r>
          <a:r>
            <a:rPr lang="ja-JP" altLang="en-US" sz="1100" b="1" i="0" u="none" strike="noStrike" baseline="0">
              <a:solidFill>
                <a:srgbClr val="800080"/>
              </a:solidFill>
              <a:latin typeface="ＭＳ Ｐゴシック"/>
              <a:ea typeface="ＭＳ Ｐゴシック"/>
            </a:rPr>
            <a:t>経営情報学科</a:t>
          </a:r>
          <a:r>
            <a:rPr lang="en-US" altLang="ja-JP" sz="1100" b="1" i="0" u="none" strike="noStrike" baseline="0">
              <a:solidFill>
                <a:srgbClr val="800080"/>
              </a:solidFill>
              <a:latin typeface="ＭＳ Ｐゴシック"/>
              <a:ea typeface="ＭＳ Ｐゴシック"/>
            </a:rPr>
            <a:t>]</a:t>
          </a:r>
          <a:endParaRPr lang="ja-JP" altLang="en-US" sz="1100" b="1" i="0" u="none" strike="noStrike" baseline="0">
            <a:solidFill>
              <a:srgbClr val="800080"/>
            </a:solidFill>
            <a:latin typeface="ＭＳ Ｐゴシック"/>
            <a:ea typeface="ＭＳ Ｐゴシック"/>
          </a:endParaRPr>
        </a:p>
        <a:p>
          <a:pPr algn="l" rtl="0">
            <a:defRPr sz="1000"/>
          </a:pPr>
          <a:r>
            <a:rPr kumimoji="0" lang="ja-JP" altLang="en-US" sz="1100" b="1" i="0" u="none" strike="noStrike" kern="0" cap="none" spc="0" normalizeH="0" baseline="0" noProof="0">
              <a:ln>
                <a:noFill/>
              </a:ln>
              <a:solidFill>
                <a:srgbClr val="FF6600"/>
              </a:solidFill>
              <a:effectLst/>
              <a:uLnTx/>
              <a:uFillTx/>
              <a:latin typeface="ＭＳ Ｐゴシック"/>
              <a:ea typeface="ＭＳ Ｐゴシック"/>
              <a:cs typeface="+mn-cs"/>
            </a:rPr>
            <a:t>メディア情報学科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FF6600"/>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「メディア」　…　   　　</a:t>
          </a:r>
          <a:r>
            <a:rPr lang="en-US" altLang="ja-JP" sz="1100" b="1" i="0" u="none" strike="noStrike" baseline="0">
              <a:solidFill>
                <a:srgbClr val="FF6600"/>
              </a:solidFill>
              <a:latin typeface="ＭＳ Ｐゴシック"/>
              <a:ea typeface="ＭＳ Ｐゴシック"/>
            </a:rPr>
            <a:t>[</a:t>
          </a:r>
          <a:r>
            <a:rPr lang="ja-JP" altLang="en-US" sz="1100" b="1" i="0" u="none" strike="noStrike" baseline="0">
              <a:solidFill>
                <a:srgbClr val="FF6600"/>
              </a:solidFill>
              <a:latin typeface="ＭＳ Ｐゴシック"/>
              <a:ea typeface="ＭＳ Ｐゴシック"/>
            </a:rPr>
            <a:t>メディア情報学科</a:t>
          </a:r>
          <a:r>
            <a:rPr lang="en-US" altLang="ja-JP" sz="1100" b="1" i="0" u="none" strike="noStrike" baseline="0">
              <a:solidFill>
                <a:srgbClr val="FF6600"/>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defRPr sz="1000"/>
          </a:pPr>
          <a:r>
            <a:rPr kumimoji="0" lang="ja-JP" altLang="en-US" sz="1100" b="1" i="0" u="none" strike="noStrike" kern="0" cap="none" spc="0" normalizeH="0" baseline="0" noProof="0">
              <a:ln>
                <a:noFill/>
              </a:ln>
              <a:solidFill>
                <a:srgbClr val="FF6600"/>
              </a:solidFill>
              <a:effectLst/>
              <a:uLnTx/>
              <a:uFillTx/>
              <a:latin typeface="ＭＳ Ｐゴシック"/>
              <a:ea typeface="ＭＳ Ｐゴシック"/>
              <a:cs typeface="+mn-cs"/>
            </a:rPr>
            <a:t>心理情報デザイン学科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100" b="1" i="0" u="none" strike="noStrike" kern="0" cap="none" spc="0" normalizeH="0" baseline="0" noProof="0">
              <a:ln>
                <a:noFill/>
              </a:ln>
              <a:solidFill>
                <a:srgbClr val="FF6600"/>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「心理情報」　…   　</a:t>
          </a:r>
          <a:r>
            <a:rPr lang="ja-JP" altLang="en-US" sz="1100" b="1" i="0" u="none" strike="noStrike" baseline="0">
              <a:solidFill>
                <a:srgbClr val="FF6600"/>
              </a:solidFill>
              <a:latin typeface="ＭＳ Ｐゴシック"/>
              <a:ea typeface="ＭＳ Ｐゴシック"/>
            </a:rPr>
            <a:t>　</a:t>
          </a:r>
          <a:r>
            <a:rPr lang="en-US" altLang="ja-JP" sz="1100" b="1" i="0" u="none" strike="noStrike" baseline="0">
              <a:solidFill>
                <a:srgbClr val="FF6600"/>
              </a:solidFill>
              <a:latin typeface="ＭＳ Ｐゴシック"/>
              <a:ea typeface="ＭＳ Ｐゴシック"/>
            </a:rPr>
            <a:t>[</a:t>
          </a:r>
          <a:r>
            <a:rPr lang="ja-JP" altLang="en-US" sz="1100" b="1" i="0" u="none" strike="noStrike" baseline="0">
              <a:solidFill>
                <a:srgbClr val="FF6600"/>
              </a:solidFill>
              <a:latin typeface="ＭＳ Ｐゴシック"/>
              <a:ea typeface="ＭＳ Ｐゴシック"/>
            </a:rPr>
            <a:t>心理科学科</a:t>
          </a:r>
          <a:r>
            <a:rPr lang="en-US" altLang="ja-JP" sz="1100" b="1" i="0" u="none" strike="noStrike" baseline="0">
              <a:solidFill>
                <a:srgbClr val="FF6600"/>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kumimoji="0" lang="ja-JP" altLang="en-US" sz="1100" b="1" i="0" u="none" strike="noStrike" kern="0" cap="none" spc="0" normalizeH="0" baseline="0" noProof="0">
              <a:ln>
                <a:noFill/>
              </a:ln>
              <a:solidFill>
                <a:srgbClr val="333399"/>
              </a:solidFill>
              <a:effectLst/>
              <a:uLnTx/>
              <a:uFillTx/>
              <a:latin typeface="ＭＳ Ｐゴシック"/>
              <a:ea typeface="ＭＳ Ｐゴシック"/>
              <a:cs typeface="+mn-cs"/>
            </a:rPr>
            <a:t>情報工学科・知能情報システム学科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lang="ja-JP" altLang="en-US" sz="1100" b="1" i="0" u="none" strike="noStrike" baseline="0">
              <a:solidFill>
                <a:srgbClr val="000000"/>
              </a:solidFill>
              <a:latin typeface="ＭＳ Ｐゴシック"/>
              <a:ea typeface="ＭＳ Ｐゴシック"/>
            </a:rPr>
            <a:t>　                          「情報」　…　　　　   　</a:t>
          </a:r>
          <a:r>
            <a:rPr lang="en-US" altLang="ja-JP" sz="1100" b="1" i="0" u="none" strike="noStrike" baseline="0">
              <a:solidFill>
                <a:srgbClr val="333399"/>
              </a:solidFill>
              <a:latin typeface="ＭＳ Ｐゴシック"/>
              <a:ea typeface="ＭＳ Ｐゴシック"/>
            </a:rPr>
            <a:t>[</a:t>
          </a:r>
          <a:r>
            <a:rPr lang="ja-JP" altLang="en-US" sz="1100" b="1" i="0" u="none" strike="noStrike" baseline="0">
              <a:solidFill>
                <a:srgbClr val="333399"/>
              </a:solidFill>
              <a:latin typeface="ＭＳ Ｐゴシック"/>
              <a:ea typeface="ＭＳ Ｐゴシック"/>
            </a:rPr>
            <a:t>情報工学科</a:t>
          </a:r>
          <a:r>
            <a:rPr lang="en-US" altLang="ja-JP" sz="1100" b="1" i="0" u="none" strike="noStrike" baseline="0">
              <a:solidFill>
                <a:srgbClr val="333399"/>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defRPr sz="1000"/>
          </a:pPr>
          <a:r>
            <a:rPr kumimoji="0" lang="ja-JP" altLang="en-US" sz="1100" b="1" i="0" u="none" strike="noStrike" kern="0" cap="none" spc="0" normalizeH="0" baseline="0" noProof="0">
              <a:ln>
                <a:noFill/>
              </a:ln>
              <a:solidFill>
                <a:srgbClr val="333399"/>
              </a:solidFill>
              <a:effectLst/>
              <a:uLnTx/>
              <a:uFillTx/>
              <a:latin typeface="ＭＳ Ｐゴシック"/>
              <a:ea typeface="ＭＳ Ｐゴシック"/>
              <a:cs typeface="+mn-cs"/>
            </a:rPr>
            <a:t>ロボティクス学科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100" b="1" i="0" u="none" strike="noStrike" kern="0" cap="none" spc="0" normalizeH="0" baseline="0" noProof="0">
              <a:ln>
                <a:noFill/>
              </a:ln>
              <a:solidFill>
                <a:srgbClr val="333399"/>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「ロボティクス」　…</a:t>
          </a:r>
          <a:r>
            <a:rPr lang="ja-JP" altLang="en-US" sz="1100" b="1" i="0" u="none" strike="noStrike" baseline="0">
              <a:solidFill>
                <a:srgbClr val="333399"/>
              </a:solidFill>
              <a:latin typeface="ＭＳ Ｐゴシック"/>
              <a:ea typeface="ＭＳ Ｐゴシック"/>
            </a:rPr>
            <a:t>　　</a:t>
          </a:r>
          <a:r>
            <a:rPr lang="en-US" altLang="ja-JP" sz="1100" b="1" i="0" u="none" strike="noStrike" baseline="0">
              <a:solidFill>
                <a:srgbClr val="333399"/>
              </a:solidFill>
              <a:latin typeface="ＭＳ Ｐゴシック"/>
              <a:ea typeface="ＭＳ Ｐゴシック"/>
            </a:rPr>
            <a:t>[</a:t>
          </a:r>
          <a:r>
            <a:rPr lang="ja-JP" altLang="en-US" sz="1100" b="1" i="0" u="none" strike="noStrike" baseline="0">
              <a:solidFill>
                <a:srgbClr val="333399"/>
              </a:solidFill>
              <a:latin typeface="ＭＳ Ｐゴシック"/>
              <a:ea typeface="ＭＳ Ｐゴシック"/>
            </a:rPr>
            <a:t>ロボティクス学科</a:t>
          </a:r>
          <a:r>
            <a:rPr lang="en-US" altLang="ja-JP" sz="1100" b="1" i="0" u="none" strike="noStrike" baseline="0">
              <a:solidFill>
                <a:srgbClr val="333399"/>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kumimoji="0" lang="ja-JP" altLang="en-US" sz="1100" b="1" i="0" u="none" strike="noStrike" kern="0" cap="none" spc="0" normalizeH="0" baseline="0" noProof="0">
              <a:ln>
                <a:noFill/>
              </a:ln>
              <a:solidFill>
                <a:srgbClr val="339966"/>
              </a:solidFill>
              <a:effectLst/>
              <a:uLnTx/>
              <a:uFillTx/>
              <a:latin typeface="ＭＳ Ｐゴシック"/>
              <a:ea typeface="ＭＳ Ｐゴシック"/>
              <a:cs typeface="+mn-cs"/>
            </a:rPr>
            <a:t>環境・応用化学科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339966"/>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「応用化学」　…     　</a:t>
          </a:r>
          <a:r>
            <a:rPr lang="en-US" altLang="ja-JP" sz="1100" b="1" i="0" u="none" strike="noStrike" baseline="0">
              <a:solidFill>
                <a:srgbClr val="339966"/>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応用化学科</a:t>
          </a:r>
          <a:r>
            <a:rPr lang="en-US" altLang="ja-JP" sz="1100" b="1" i="0" u="none" strike="noStrike" baseline="0">
              <a:solidFill>
                <a:srgbClr val="339966"/>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defRPr sz="1000"/>
          </a:pPr>
          <a:r>
            <a:rPr kumimoji="0" lang="ja-JP" altLang="en-US" sz="1100" b="1" i="0" u="none" strike="noStrike" kern="0" cap="none" spc="0" normalizeH="0" baseline="0" noProof="0">
              <a:ln>
                <a:noFill/>
              </a:ln>
              <a:solidFill>
                <a:srgbClr val="339966"/>
              </a:solidFill>
              <a:effectLst/>
              <a:uLnTx/>
              <a:uFillTx/>
              <a:latin typeface="ＭＳ Ｐゴシック"/>
              <a:ea typeface="ＭＳ Ｐゴシック"/>
              <a:cs typeface="+mn-cs"/>
            </a:rPr>
            <a:t>生命・応用バイオ学科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339966"/>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「応用バイオ」　…  　</a:t>
          </a:r>
          <a:r>
            <a:rPr lang="en-US" altLang="ja-JP" sz="1100" b="1" i="0" u="none" strike="noStrike" baseline="0">
              <a:solidFill>
                <a:srgbClr val="339966"/>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応用バイオ学科</a:t>
          </a:r>
          <a:r>
            <a:rPr lang="en-US" altLang="ja-JP" sz="1100" b="1" i="0" u="none" strike="noStrike" baseline="0">
              <a:solidFill>
                <a:srgbClr val="339966"/>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mn-cs"/>
            </a:rPr>
            <a:t>機械工学科・先進機械システム工学科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「機械」　…           　</a:t>
          </a:r>
          <a:r>
            <a:rPr lang="en-US" altLang="ja-JP" sz="1100" b="1" i="0" u="none" strike="noStrike" baseline="0">
              <a:solidFill>
                <a:srgbClr val="FF00FF"/>
              </a:solidFill>
              <a:latin typeface="ＭＳ Ｐゴシック"/>
              <a:ea typeface="ＭＳ Ｐゴシック"/>
            </a:rPr>
            <a:t>[</a:t>
          </a:r>
          <a:r>
            <a:rPr lang="ja-JP" altLang="en-US" sz="1100" b="1" i="0" u="none" strike="noStrike" baseline="0">
              <a:solidFill>
                <a:srgbClr val="FF00FF"/>
              </a:solidFill>
              <a:latin typeface="ＭＳ Ｐゴシック"/>
              <a:ea typeface="ＭＳ Ｐゴシック"/>
            </a:rPr>
            <a:t>機械工学科</a:t>
          </a:r>
          <a:r>
            <a:rPr lang="en-US" altLang="ja-JP" sz="1100" b="1" i="0" u="none" strike="noStrike" baseline="0">
              <a:solidFill>
                <a:srgbClr val="FF00FF"/>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mn-cs"/>
            </a:rPr>
            <a:t>航空宇宙工学科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mn-cs"/>
            </a:rPr>
            <a:t>　　　　　　　　　　　　 　　</a:t>
          </a:r>
          <a:r>
            <a:rPr lang="ja-JP" altLang="en-US" sz="1100" b="1" i="0" u="none" strike="noStrike" baseline="0">
              <a:solidFill>
                <a:srgbClr val="000000"/>
              </a:solidFill>
              <a:latin typeface="ＭＳ Ｐゴシック"/>
              <a:ea typeface="ＭＳ Ｐゴシック"/>
            </a:rPr>
            <a:t>「航空宇宙」　…    　</a:t>
          </a:r>
          <a:r>
            <a:rPr lang="en-US" altLang="ja-JP" sz="1100" b="1" i="0" u="none" strike="noStrike" baseline="0">
              <a:solidFill>
                <a:srgbClr val="FF00FF"/>
              </a:solidFill>
              <a:latin typeface="ＭＳ Ｐゴシック"/>
              <a:ea typeface="ＭＳ Ｐゴシック"/>
            </a:rPr>
            <a:t>[</a:t>
          </a:r>
          <a:r>
            <a:rPr lang="ja-JP" altLang="en-US" sz="1100" b="1" i="0" u="none" strike="noStrike" baseline="0">
              <a:solidFill>
                <a:srgbClr val="FF00FF"/>
              </a:solidFill>
              <a:latin typeface="ＭＳ Ｐゴシック"/>
              <a:ea typeface="ＭＳ Ｐゴシック"/>
            </a:rPr>
            <a:t>航空システム工学科</a:t>
          </a:r>
          <a:r>
            <a:rPr lang="en-US" altLang="ja-JP" sz="1100" b="1" i="0" u="none" strike="noStrike" baseline="0">
              <a:solidFill>
                <a:srgbClr val="FF00FF"/>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defRPr sz="1000"/>
          </a:pP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Calibri"/>
            </a:rPr>
            <a:t>環境土木工学科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Calibri"/>
            </a:rPr>
            <a:t>　　</a:t>
          </a:r>
          <a:r>
            <a:rPr lang="ja-JP" altLang="en-US" sz="1000" b="1" i="0" u="none" strike="noStrike" baseline="0">
              <a:solidFill>
                <a:srgbClr val="000000"/>
              </a:solidFill>
              <a:latin typeface="ＭＳ Ｐゴシック"/>
              <a:ea typeface="ＭＳ Ｐゴシック"/>
            </a:rPr>
            <a:t>「土木」</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lang="en-US" altLang="ja-JP" sz="1100" b="1" i="0" u="none" strike="noStrike" baseline="0">
              <a:solidFill>
                <a:srgbClr val="FF00FF"/>
              </a:solidFill>
              <a:latin typeface="ＭＳ Ｐゴシック"/>
              <a:ea typeface="ＭＳ Ｐゴシック"/>
              <a:cs typeface="Calibri"/>
            </a:rPr>
            <a:t>[</a:t>
          </a:r>
          <a:r>
            <a:rPr lang="ja-JP" altLang="en-US" sz="1100" b="1" i="0" u="none" strike="noStrike" baseline="0">
              <a:solidFill>
                <a:srgbClr val="FF00FF"/>
              </a:solidFill>
              <a:latin typeface="ＭＳ Ｐゴシック"/>
              <a:ea typeface="ＭＳ Ｐゴシック"/>
              <a:cs typeface="Calibri"/>
            </a:rPr>
            <a:t>環境土木工学科</a:t>
          </a:r>
          <a:r>
            <a:rPr lang="en-US" altLang="ja-JP" sz="1100" b="1" i="0" u="none" strike="noStrike" baseline="0">
              <a:solidFill>
                <a:srgbClr val="FF00FF"/>
              </a:solidFill>
              <a:latin typeface="ＭＳ Ｐゴシック"/>
              <a:ea typeface="ＭＳ Ｐゴシック"/>
              <a:cs typeface="Calibri"/>
            </a:rPr>
            <a:t>]</a:t>
          </a:r>
          <a:endParaRPr lang="ja-JP" altLang="en-US" sz="1100" b="0" i="0" u="none" strike="noStrike" baseline="0">
            <a:solidFill>
              <a:srgbClr val="000000"/>
            </a:solidFill>
            <a:latin typeface="Calibri"/>
            <a:ea typeface="ＭＳ Ｐゴシック"/>
            <a:cs typeface="Calibri"/>
          </a:endParaRPr>
        </a:p>
        <a:p>
          <a:pPr algn="l" rtl="0">
            <a:lnSpc>
              <a:spcPts val="1300"/>
            </a:lnSpc>
            <a:defRPr sz="1000"/>
          </a:pPr>
          <a:r>
            <a:rPr kumimoji="0" lang="ja-JP" altLang="en-US" sz="1100" b="1" i="0" u="none" strike="noStrike" kern="0" cap="none" spc="0" normalizeH="0" baseline="0" noProof="0">
              <a:ln>
                <a:noFill/>
              </a:ln>
              <a:solidFill>
                <a:srgbClr val="FF00FF"/>
              </a:solidFill>
              <a:effectLst/>
              <a:uLnTx/>
              <a:uFillTx/>
              <a:latin typeface="ＭＳ Ｐゴシック"/>
              <a:ea typeface="ＭＳ Ｐゴシック"/>
              <a:cs typeface="+mn-cs"/>
            </a:rPr>
            <a:t>電気エネルギーシステム工学科・電子情報システム工学科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lang="ja-JP" altLang="en-US" sz="1100" b="1" i="0" u="none" strike="noStrike" baseline="0">
              <a:solidFill>
                <a:srgbClr val="000000"/>
              </a:solidFill>
              <a:latin typeface="ＭＳ Ｐゴシック"/>
              <a:ea typeface="ＭＳ Ｐゴシック"/>
            </a:rPr>
            <a:t>「電気・電子」　…　 　</a:t>
          </a:r>
          <a:r>
            <a:rPr lang="en-US" altLang="ja-JP" sz="1100" b="1" i="0" u="none" strike="noStrike" baseline="0">
              <a:solidFill>
                <a:srgbClr val="FF00FF"/>
              </a:solidFill>
              <a:latin typeface="ＭＳ Ｐゴシック"/>
              <a:ea typeface="ＭＳ Ｐゴシック"/>
            </a:rPr>
            <a:t>[</a:t>
          </a:r>
          <a:r>
            <a:rPr lang="ja-JP" altLang="en-US" sz="1100" b="1" i="0" u="none" strike="noStrike" baseline="0">
              <a:solidFill>
                <a:srgbClr val="FF00FF"/>
              </a:solidFill>
              <a:latin typeface="ＭＳ Ｐゴシック"/>
              <a:ea typeface="ＭＳ Ｐゴシック"/>
            </a:rPr>
            <a:t>電気電子工学科</a:t>
          </a:r>
          <a:r>
            <a:rPr lang="en-US" altLang="ja-JP" sz="1100" b="1" i="0" u="none" strike="noStrike" baseline="0">
              <a:solidFill>
                <a:srgbClr val="FF00FF"/>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kumimoji="0" lang="ja-JP" altLang="en-US" sz="1100" b="1" i="0" u="none" strike="noStrike" kern="0" cap="none" spc="0" normalizeH="0" baseline="0" noProof="0">
              <a:ln>
                <a:noFill/>
              </a:ln>
              <a:solidFill>
                <a:srgbClr val="008000"/>
              </a:solidFill>
              <a:effectLst/>
              <a:uLnTx/>
              <a:uFillTx/>
              <a:latin typeface="ＭＳ Ｐゴシック"/>
              <a:ea typeface="ＭＳ Ｐゴシック"/>
              <a:cs typeface="+mn-cs"/>
            </a:rPr>
            <a:t>建築学科・建築デザイン学科</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　…　　　　　　　　　　　　　　　　　　　　</a:t>
          </a:r>
          <a:r>
            <a:rPr lang="ja-JP" altLang="en-US" sz="1100" b="1" i="0" u="none" strike="noStrike" baseline="0">
              <a:solidFill>
                <a:srgbClr val="000000"/>
              </a:solidFill>
              <a:latin typeface="ＭＳ Ｐゴシック"/>
              <a:ea typeface="ＭＳ Ｐゴシック"/>
            </a:rPr>
            <a:t>「建築」　…　         　</a:t>
          </a:r>
          <a:r>
            <a:rPr lang="en-US" altLang="ja-JP" sz="1100" b="1" i="0" u="none" strike="noStrike" baseline="0">
              <a:solidFill>
                <a:srgbClr val="008000"/>
              </a:solidFill>
              <a:latin typeface="ＭＳ Ｐゴシック"/>
              <a:ea typeface="ＭＳ Ｐゴシック"/>
            </a:rPr>
            <a:t>[</a:t>
          </a:r>
          <a:r>
            <a:rPr lang="ja-JP" altLang="en-US" sz="1100" b="1" i="0" u="none" strike="noStrike" baseline="0">
              <a:solidFill>
                <a:srgbClr val="008000"/>
              </a:solidFill>
              <a:latin typeface="ＭＳ Ｐゴシック"/>
              <a:ea typeface="ＭＳ Ｐゴシック"/>
            </a:rPr>
            <a:t>建築学科</a:t>
          </a:r>
          <a:r>
            <a:rPr lang="en-US" altLang="ja-JP" sz="1100" b="1" i="0" u="none" strike="noStrike" baseline="0">
              <a:solidFill>
                <a:srgbClr val="008000"/>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200" b="1" i="0" u="none" strike="noStrike" baseline="0">
              <a:solidFill>
                <a:srgbClr val="000000"/>
              </a:solidFill>
              <a:latin typeface="ＭＳ Ｐゴシック"/>
              <a:ea typeface="ＭＳ Ｐゴシック"/>
            </a:rPr>
            <a:t>●各学科の特徴</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200" b="1" i="0" u="none" strike="noStrike" kern="0" cap="none" spc="0" normalizeH="0" baseline="0" noProof="0">
              <a:ln>
                <a:noFill/>
              </a:ln>
              <a:solidFill>
                <a:srgbClr val="FF0000"/>
              </a:solidFill>
              <a:effectLst/>
              <a:uLnTx/>
              <a:uFillTx/>
              <a:latin typeface="+mn-lt"/>
              <a:ea typeface="ＭＳ Ｐゴシック"/>
              <a:cs typeface="Calibri"/>
            </a:rPr>
            <a:t>1</a:t>
          </a:r>
          <a:r>
            <a:rPr kumimoji="0" lang="ja-JP" altLang="en-US" sz="1200" b="1" i="0" u="none" strike="noStrike" kern="0" cap="none" spc="0" normalizeH="0" baseline="0" noProof="0">
              <a:ln>
                <a:noFill/>
              </a:ln>
              <a:solidFill>
                <a:srgbClr val="FF0000"/>
              </a:solidFill>
              <a:effectLst/>
              <a:uLnTx/>
              <a:uFillTx/>
              <a:latin typeface="ＭＳ Ｐゴシック"/>
              <a:ea typeface="ＭＳ Ｐゴシック"/>
              <a:cs typeface="Calibri"/>
            </a:rPr>
            <a:t>年生のみ</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cs typeface="Calibri"/>
            </a:rPr>
            <a:t>）</a:t>
          </a:r>
          <a:endParaRPr lang="ja-JP" altLang="en-US" sz="12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800080"/>
              </a:solidFill>
              <a:latin typeface="ＭＳ Ｐゴシック"/>
              <a:ea typeface="ＭＳ Ｐゴシック"/>
            </a:rPr>
            <a:t>【情報デザイン学部】</a:t>
          </a:r>
        </a:p>
        <a:p>
          <a:pPr algn="l" rtl="0">
            <a:lnSpc>
              <a:spcPts val="1300"/>
            </a:lnSpc>
            <a:defRPr sz="1000"/>
          </a:pPr>
          <a:r>
            <a:rPr lang="ja-JP" altLang="en-US" sz="1100" b="1" i="0" u="none" strike="noStrike" baseline="0">
              <a:solidFill>
                <a:srgbClr val="800080"/>
              </a:solidFill>
              <a:latin typeface="ＭＳ Ｐゴシック"/>
              <a:ea typeface="ＭＳ Ｐゴシック"/>
            </a:rPr>
            <a:t>●文理の枠を超え、1人ひとりの多様な幸せが実現できる社会のグランドデザインを研究する</a:t>
          </a:r>
        </a:p>
        <a:p>
          <a:pPr algn="l" rtl="0">
            <a:defRPr sz="1000"/>
          </a:pPr>
          <a:r>
            <a:rPr lang="ja-JP" altLang="en-US" sz="1100" b="1" i="0" u="none" strike="noStrike" baseline="0">
              <a:solidFill>
                <a:srgbClr val="800080"/>
              </a:solidFill>
              <a:latin typeface="ＭＳ Ｐゴシック"/>
              <a:ea typeface="ＭＳ Ｐゴシック"/>
            </a:rPr>
            <a:t>●データサイエンス力×デザイン力×マネジメント力で多様な社会課題に応える</a:t>
          </a:r>
        </a:p>
        <a:p>
          <a:pPr algn="l" rtl="0">
            <a:lnSpc>
              <a:spcPts val="1300"/>
            </a:lnSpc>
            <a:defRPr sz="1000"/>
          </a:pPr>
          <a:r>
            <a:rPr lang="ja-JP" altLang="en-US" sz="1100" b="1" i="0" u="none" strike="noStrike" baseline="0">
              <a:solidFill>
                <a:srgbClr val="800080"/>
              </a:solidFill>
              <a:latin typeface="ＭＳ Ｐゴシック"/>
              <a:ea typeface="ＭＳ Ｐゴシック"/>
            </a:rPr>
            <a:t>[経営情報学科]</a:t>
          </a:r>
        </a:p>
        <a:p>
          <a:pPr algn="l" rtl="0">
            <a:defRPr sz="1000"/>
          </a:pPr>
          <a:r>
            <a:rPr lang="ja-JP" altLang="en-US" sz="1100" b="1" i="0" u="none" strike="noStrike" baseline="0">
              <a:solidFill>
                <a:srgbClr val="800080"/>
              </a:solidFill>
              <a:latin typeface="ＭＳ Ｐゴシック"/>
              <a:ea typeface="ＭＳ Ｐゴシック"/>
            </a:rPr>
            <a:t>　</a:t>
          </a:r>
          <a:r>
            <a:rPr lang="ja-JP" altLang="en-US" sz="1100" b="0" i="0" u="none" strike="noStrike" baseline="0">
              <a:solidFill>
                <a:srgbClr val="800080"/>
              </a:solidFill>
              <a:latin typeface="ＭＳ Ｐゴシック"/>
              <a:ea typeface="ＭＳ Ｐゴシック"/>
            </a:rPr>
            <a:t>マネジメント、マーケティング、金融、ITの4分野を融合的に学び、データサイエンスやAI等の情報技術を活用して社会の課題解決に取り組む</a:t>
          </a:r>
        </a:p>
        <a:p>
          <a:pPr algn="l" rtl="0">
            <a:lnSpc>
              <a:spcPts val="1300"/>
            </a:lnSpc>
            <a:defRPr sz="1000"/>
          </a:pPr>
          <a:r>
            <a:rPr lang="ja-JP" altLang="en-US" sz="1100" b="1" i="0" u="none" strike="noStrike" baseline="0">
              <a:solidFill>
                <a:srgbClr val="800080"/>
              </a:solidFill>
              <a:latin typeface="ＭＳ Ｐゴシック"/>
              <a:ea typeface="ＭＳ Ｐゴシック"/>
            </a:rPr>
            <a:t>[環境デザイン創成学科]</a:t>
          </a:r>
        </a:p>
        <a:p>
          <a:pPr algn="l" rtl="0">
            <a:lnSpc>
              <a:spcPts val="1300"/>
            </a:lnSpc>
            <a:defRPr sz="1000"/>
          </a:pPr>
          <a:r>
            <a:rPr lang="ja-JP" altLang="en-US" sz="1100" b="1" i="0" u="none" strike="noStrike" baseline="0">
              <a:solidFill>
                <a:srgbClr val="800080"/>
              </a:solidFill>
              <a:latin typeface="ＭＳ Ｐゴシック"/>
              <a:ea typeface="ＭＳ Ｐゴシック"/>
            </a:rPr>
            <a:t>　</a:t>
          </a:r>
          <a:r>
            <a:rPr lang="ja-JP" altLang="en-US" sz="1100" b="0" i="0" u="none" strike="noStrike" baseline="0">
              <a:solidFill>
                <a:srgbClr val="800080"/>
              </a:solidFill>
              <a:latin typeface="ＭＳ Ｐゴシック"/>
              <a:ea typeface="ＭＳ Ｐゴシック"/>
            </a:rPr>
            <a:t>環境に配慮しながら、情報、経営、文化、技術を広範に学び、SDGｓの視点で持続可能な新しいビジネスや、社会システムをデザインする</a:t>
          </a:r>
        </a:p>
        <a:p>
          <a:pPr algn="l" rtl="0">
            <a:defRPr sz="1000"/>
          </a:pPr>
          <a:endParaRPr lang="ja-JP" altLang="en-US" sz="1100" b="0" i="0" u="none" strike="noStrike" baseline="0">
            <a:solidFill>
              <a:srgbClr val="800080"/>
            </a:solidFill>
            <a:latin typeface="ＭＳ Ｐゴシック"/>
            <a:ea typeface="ＭＳ Ｐゴシック"/>
          </a:endParaRPr>
        </a:p>
        <a:p>
          <a:pPr algn="l" rtl="0">
            <a:lnSpc>
              <a:spcPts val="1300"/>
            </a:lnSpc>
            <a:defRPr sz="1000"/>
          </a:pPr>
          <a:r>
            <a:rPr lang="ja-JP" altLang="en-US" sz="1100" b="1" i="0" u="none" strike="noStrike" baseline="0">
              <a:solidFill>
                <a:srgbClr val="FF6600"/>
              </a:solidFill>
              <a:latin typeface="ＭＳ Ｐゴシック"/>
              <a:ea typeface="ＭＳ Ｐゴシック"/>
            </a:rPr>
            <a:t>【メディア情報学部】</a:t>
          </a:r>
        </a:p>
        <a:p>
          <a:pPr algn="l" rtl="0">
            <a:defRPr sz="1000"/>
          </a:pPr>
          <a:r>
            <a:rPr lang="ja-JP" altLang="en-US" sz="1100" b="1" i="0" u="none" strike="noStrike" baseline="0">
              <a:solidFill>
                <a:srgbClr val="FF6600"/>
              </a:solidFill>
              <a:latin typeface="ＭＳ Ｐゴシック"/>
              <a:ea typeface="ＭＳ Ｐゴシック"/>
            </a:rPr>
            <a:t>●文理の枠を超え、メディア情報技術とデザイン・芸術を探求する</a:t>
          </a:r>
        </a:p>
        <a:p>
          <a:pPr algn="l" rtl="0">
            <a:lnSpc>
              <a:spcPts val="1300"/>
            </a:lnSpc>
            <a:defRPr sz="1000"/>
          </a:pPr>
          <a:r>
            <a:rPr lang="ja-JP" altLang="en-US" sz="1100" b="1" i="0" u="none" strike="noStrike" baseline="0">
              <a:solidFill>
                <a:srgbClr val="FF6600"/>
              </a:solidFill>
              <a:latin typeface="ＭＳ Ｐゴシック"/>
              <a:ea typeface="ＭＳ Ｐゴシック"/>
            </a:rPr>
            <a:t>●情報技術×デザイン力×心理情報で、社会に新しい価値を創出する</a:t>
          </a:r>
        </a:p>
        <a:p>
          <a:pPr algn="l" rtl="0">
            <a:lnSpc>
              <a:spcPts val="1300"/>
            </a:lnSpc>
            <a:defRPr sz="1000"/>
          </a:pPr>
          <a:r>
            <a:rPr lang="ja-JP" altLang="en-US" sz="1100" b="1" i="0" u="none" strike="noStrike" baseline="0">
              <a:solidFill>
                <a:srgbClr val="FF6600"/>
              </a:solidFill>
              <a:latin typeface="ＭＳ Ｐゴシック"/>
              <a:ea typeface="ＭＳ Ｐゴシック"/>
            </a:rPr>
            <a:t>[メディア情報学科]</a:t>
          </a:r>
        </a:p>
        <a:p>
          <a:pPr algn="l" rtl="0">
            <a:defRPr sz="1000"/>
          </a:pPr>
          <a:r>
            <a:rPr lang="ja-JP" altLang="en-US" sz="1100" b="1" i="0" u="none" strike="noStrike" baseline="0">
              <a:solidFill>
                <a:srgbClr val="000000"/>
              </a:solidFill>
              <a:latin typeface="ＭＳ Ｐゴシック"/>
              <a:ea typeface="ＭＳ Ｐゴシック"/>
            </a:rPr>
            <a:t>　</a:t>
          </a:r>
          <a:r>
            <a:rPr lang="ja-JP" altLang="en-US" sz="1100" b="0" i="0" u="none" strike="noStrike" baseline="0">
              <a:solidFill>
                <a:srgbClr val="FF6600"/>
              </a:solidFill>
              <a:latin typeface="ＭＳ Ｐゴシック"/>
              <a:ea typeface="ＭＳ Ｐゴシック"/>
            </a:rPr>
            <a:t>メディアテクノロジー、CG、映像・音楽・Web・XR（VR・AR・MR）、完成、デザインを学び、先端メディアコンテンツ、サービス、システムを企画・開発する</a:t>
          </a:r>
        </a:p>
        <a:p>
          <a:pPr algn="l" rtl="0">
            <a:lnSpc>
              <a:spcPts val="1300"/>
            </a:lnSpc>
            <a:defRPr sz="1000"/>
          </a:pPr>
          <a:r>
            <a:rPr lang="ja-JP" altLang="en-US" sz="1100" b="1" i="0" u="none" strike="noStrike" baseline="0">
              <a:solidFill>
                <a:srgbClr val="FF6600"/>
              </a:solidFill>
              <a:latin typeface="ＭＳ Ｐゴシック"/>
              <a:ea typeface="ＭＳ Ｐゴシック"/>
            </a:rPr>
            <a:t>[心理情報デザイン学科]</a:t>
          </a:r>
        </a:p>
        <a:p>
          <a:pPr algn="l" rtl="0">
            <a:lnSpc>
              <a:spcPts val="1300"/>
            </a:lnSpc>
            <a:defRPr sz="1000"/>
          </a:pPr>
          <a:r>
            <a:rPr lang="ja-JP" altLang="en-US" sz="1100" b="1" i="0" u="none" strike="noStrike" baseline="0">
              <a:solidFill>
                <a:srgbClr val="FF6600"/>
              </a:solidFill>
              <a:latin typeface="ＭＳ Ｐゴシック"/>
              <a:ea typeface="ＭＳ Ｐゴシック"/>
            </a:rPr>
            <a:t>　</a:t>
          </a:r>
          <a:r>
            <a:rPr lang="ja-JP" altLang="en-US" sz="1100" b="0" i="0" u="none" strike="noStrike" baseline="0">
              <a:solidFill>
                <a:srgbClr val="FF6600"/>
              </a:solidFill>
              <a:latin typeface="ＭＳ Ｐゴシック"/>
              <a:ea typeface="ＭＳ Ｐゴシック"/>
            </a:rPr>
            <a:t>心と脳のメカニズムを学び、心理・感性の情報をデータ化して人間中心のモノ・コトつくりに応用し、人々の生活を豊かにデザインする</a:t>
          </a:r>
        </a:p>
        <a:p>
          <a:pPr algn="l" rtl="0">
            <a:defRPr sz="1000"/>
          </a:pPr>
          <a:endParaRPr lang="ja-JP" altLang="en-US" sz="1100" b="0" i="0" u="none" strike="noStrike" baseline="0">
            <a:solidFill>
              <a:srgbClr val="FF6600"/>
            </a:solidFill>
            <a:latin typeface="ＭＳ Ｐゴシック"/>
            <a:ea typeface="ＭＳ Ｐゴシック"/>
          </a:endParaRPr>
        </a:p>
        <a:p>
          <a:pPr algn="l" rtl="0">
            <a:lnSpc>
              <a:spcPts val="1300"/>
            </a:lnSpc>
            <a:defRPr sz="1000"/>
          </a:pPr>
          <a:r>
            <a:rPr lang="ja-JP" altLang="en-US" sz="1100" b="1" i="0" u="none" strike="noStrike" baseline="0">
              <a:solidFill>
                <a:srgbClr val="333399"/>
              </a:solidFill>
              <a:latin typeface="ＭＳ Ｐゴシック"/>
              <a:ea typeface="ＭＳ Ｐゴシック"/>
            </a:rPr>
            <a:t>【情報理工学部】</a:t>
          </a:r>
        </a:p>
        <a:p>
          <a:pPr algn="l" rtl="0">
            <a:defRPr sz="1000"/>
          </a:pPr>
          <a:r>
            <a:rPr lang="ja-JP" altLang="en-US" sz="1100" b="1" i="0" u="none" strike="noStrike" baseline="0">
              <a:solidFill>
                <a:srgbClr val="333399"/>
              </a:solidFill>
              <a:latin typeface="ＭＳ Ｐゴシック"/>
              <a:ea typeface="ＭＳ Ｐゴシック"/>
            </a:rPr>
            <a:t>●高度情報化時代の情報技術を実践的に学修する</a:t>
          </a:r>
        </a:p>
        <a:p>
          <a:pPr algn="l" rtl="0">
            <a:lnSpc>
              <a:spcPts val="1300"/>
            </a:lnSpc>
            <a:defRPr sz="1000"/>
          </a:pPr>
          <a:r>
            <a:rPr lang="ja-JP" altLang="en-US" sz="1100" b="1" i="0" u="none" strike="noStrike" baseline="0">
              <a:solidFill>
                <a:srgbClr val="333399"/>
              </a:solidFill>
              <a:latin typeface="ＭＳ Ｐゴシック"/>
              <a:ea typeface="ＭＳ Ｐゴシック"/>
            </a:rPr>
            <a:t>●コンピュータサイエンス・AI・ロボティクスを融合し、幅広い分野でDXを推進する</a:t>
          </a:r>
        </a:p>
        <a:p>
          <a:pPr algn="l" rtl="0">
            <a:lnSpc>
              <a:spcPts val="1300"/>
            </a:lnSpc>
            <a:defRPr sz="1000"/>
          </a:pPr>
          <a:r>
            <a:rPr lang="ja-JP" altLang="en-US" sz="1100" b="1" i="0" u="none" strike="noStrike" baseline="0">
              <a:solidFill>
                <a:srgbClr val="333399"/>
              </a:solidFill>
              <a:latin typeface="ＭＳ Ｐゴシック"/>
              <a:ea typeface="ＭＳ Ｐゴシック"/>
            </a:rPr>
            <a:t>[情報工学科]</a:t>
          </a:r>
        </a:p>
        <a:p>
          <a:pPr algn="l" rtl="0">
            <a:defRPr sz="1000"/>
          </a:pPr>
          <a:r>
            <a:rPr lang="ja-JP" altLang="en-US" sz="1100" b="1" i="0" u="none" strike="noStrike" baseline="0">
              <a:solidFill>
                <a:srgbClr val="333399"/>
              </a:solidFill>
              <a:latin typeface="ＭＳ Ｐゴシック"/>
              <a:ea typeface="ＭＳ Ｐゴシック"/>
            </a:rPr>
            <a:t>　</a:t>
          </a:r>
          <a:r>
            <a:rPr lang="ja-JP" altLang="en-US" sz="1100" b="0" i="0" u="none" strike="noStrike" baseline="0">
              <a:solidFill>
                <a:srgbClr val="333399"/>
              </a:solidFill>
              <a:latin typeface="ＭＳ Ｐゴシック"/>
              <a:ea typeface="ＭＳ Ｐゴシック"/>
            </a:rPr>
            <a:t>ハードウェア・ソフトウェアの技術、暗号・情報セキュリティ・ブロックチェーン・AI関連技術で高度情報化社会を発展させる</a:t>
          </a:r>
        </a:p>
        <a:p>
          <a:pPr algn="l" rtl="0">
            <a:lnSpc>
              <a:spcPts val="1300"/>
            </a:lnSpc>
            <a:defRPr sz="1000"/>
          </a:pPr>
          <a:r>
            <a:rPr lang="ja-JP" altLang="en-US" sz="1100" b="1" i="0" u="none" strike="noStrike" baseline="0">
              <a:solidFill>
                <a:srgbClr val="333399"/>
              </a:solidFill>
              <a:latin typeface="ＭＳ Ｐゴシック"/>
              <a:ea typeface="ＭＳ Ｐゴシック"/>
            </a:rPr>
            <a:t>[知能情報システム学科]</a:t>
          </a:r>
        </a:p>
        <a:p>
          <a:pPr algn="l" rtl="0">
            <a:defRPr sz="1000"/>
          </a:pPr>
          <a:r>
            <a:rPr lang="ja-JP" altLang="en-US" sz="1100" b="1" i="0" u="none" strike="noStrike" baseline="0">
              <a:solidFill>
                <a:srgbClr val="333399"/>
              </a:solidFill>
              <a:latin typeface="ＭＳ Ｐゴシック"/>
              <a:ea typeface="ＭＳ Ｐゴシック"/>
            </a:rPr>
            <a:t>　</a:t>
          </a:r>
          <a:r>
            <a:rPr lang="ja-JP" altLang="en-US" sz="1100" b="0" i="0" u="none" strike="noStrike" baseline="0">
              <a:solidFill>
                <a:srgbClr val="333399"/>
              </a:solidFill>
              <a:latin typeface="ＭＳ Ｐゴシック"/>
              <a:ea typeface="ＭＳ Ｐゴシック"/>
            </a:rPr>
            <a:t>生成AI、自然言語処理など人工知能やデータサイエンス、XR、量子コンピュータなどの先端技術で新たな社会を創造する</a:t>
          </a:r>
        </a:p>
        <a:p>
          <a:pPr algn="l" rtl="0">
            <a:lnSpc>
              <a:spcPts val="1300"/>
            </a:lnSpc>
            <a:defRPr sz="1000"/>
          </a:pPr>
          <a:r>
            <a:rPr lang="ja-JP" altLang="en-US" sz="1100" b="1" i="0" u="none" strike="noStrike" baseline="0">
              <a:solidFill>
                <a:srgbClr val="333399"/>
              </a:solidFill>
              <a:latin typeface="ＭＳ Ｐゴシック"/>
              <a:ea typeface="ＭＳ Ｐゴシック"/>
            </a:rPr>
            <a:t>[ロボティクス学科]</a:t>
          </a:r>
        </a:p>
        <a:p>
          <a:pPr algn="l" rtl="0">
            <a:lnSpc>
              <a:spcPts val="1300"/>
            </a:lnSpc>
            <a:defRPr sz="1000"/>
          </a:pPr>
          <a:r>
            <a:rPr lang="ja-JP" altLang="en-US" sz="1100" b="1" i="0" u="none" strike="noStrike" baseline="0">
              <a:solidFill>
                <a:srgbClr val="333399"/>
              </a:solidFill>
              <a:latin typeface="ＭＳ Ｐゴシック"/>
              <a:ea typeface="ＭＳ Ｐゴシック"/>
            </a:rPr>
            <a:t>　</a:t>
          </a:r>
          <a:r>
            <a:rPr lang="ja-JP" altLang="en-US" sz="1100" b="0" i="0" u="none" strike="noStrike" baseline="0">
              <a:solidFill>
                <a:srgbClr val="333399"/>
              </a:solidFill>
              <a:latin typeface="ＭＳ Ｐゴシック"/>
              <a:ea typeface="ＭＳ Ｐゴシック"/>
            </a:rPr>
            <a:t>知能情報化技術から計測・自動制御技術、機械設計技術、ものづくり技術までを総合的に学び、実社会を変革するロボットを創造する</a:t>
          </a:r>
        </a:p>
        <a:p>
          <a:pPr algn="l" rtl="0">
            <a:defRPr sz="1000"/>
          </a:pPr>
          <a:endParaRPr lang="ja-JP" altLang="en-US" sz="1100" b="0" i="0" u="none" strike="noStrike" baseline="0">
            <a:solidFill>
              <a:srgbClr val="333399"/>
            </a:solidFill>
            <a:latin typeface="ＭＳ Ｐゴシック"/>
            <a:ea typeface="ＭＳ Ｐゴシック"/>
          </a:endParaRPr>
        </a:p>
        <a:p>
          <a:pPr algn="l" rtl="0">
            <a:lnSpc>
              <a:spcPts val="1300"/>
            </a:lnSpc>
            <a:defRPr sz="1000"/>
          </a:pPr>
          <a:r>
            <a:rPr lang="ja-JP" altLang="en-US" sz="1100" b="1" i="0" u="none" strike="noStrike" baseline="0">
              <a:solidFill>
                <a:srgbClr val="339966"/>
              </a:solidFill>
              <a:latin typeface="ＭＳ Ｐゴシック"/>
              <a:ea typeface="ＭＳ Ｐゴシック"/>
            </a:rPr>
            <a:t>【バイオ・化学部】</a:t>
          </a:r>
        </a:p>
        <a:p>
          <a:pPr algn="l" rtl="0">
            <a:lnSpc>
              <a:spcPts val="1300"/>
            </a:lnSpc>
            <a:defRPr sz="1000"/>
          </a:pPr>
          <a:r>
            <a:rPr lang="ja-JP" altLang="en-US" sz="1100" b="1" i="0" u="none" strike="noStrike" baseline="0">
              <a:solidFill>
                <a:srgbClr val="339966"/>
              </a:solidFill>
              <a:latin typeface="ＭＳ Ｐゴシック"/>
              <a:ea typeface="ＭＳ Ｐゴシック"/>
            </a:rPr>
            <a:t>●生命科学、生命情報、バイオテクノロジー、地球環境、人間環境、エネルギー、機能素材などを基盤とした新しい産業分野を支え、その未来を切り開くことができる人材を育てる</a:t>
          </a:r>
        </a:p>
        <a:p>
          <a:pPr algn="l" rtl="0">
            <a:defRPr sz="1000"/>
          </a:pPr>
          <a:r>
            <a:rPr lang="ja-JP" altLang="en-US" sz="1100" b="1" i="0" u="none" strike="noStrike" baseline="0">
              <a:solidFill>
                <a:srgbClr val="339966"/>
              </a:solidFill>
              <a:latin typeface="ＭＳ Ｐゴシック"/>
              <a:ea typeface="ＭＳ Ｐゴシック"/>
            </a:rPr>
            <a:t>[環境・応用化学科]</a:t>
          </a:r>
        </a:p>
        <a:p>
          <a:pPr algn="l" rtl="0">
            <a:defRPr sz="1000"/>
          </a:pPr>
          <a:r>
            <a:rPr lang="ja-JP" altLang="en-US" sz="1100" b="1" i="0" u="none" strike="noStrike" baseline="0">
              <a:solidFill>
                <a:srgbClr val="339966"/>
              </a:solidFill>
              <a:latin typeface="ＭＳ Ｐゴシック"/>
              <a:ea typeface="ＭＳ Ｐゴシック"/>
            </a:rPr>
            <a:t>　</a:t>
          </a:r>
          <a:r>
            <a:rPr lang="ja-JP" altLang="en-US" sz="1100" b="0" i="0" u="none" strike="noStrike" baseline="0">
              <a:solidFill>
                <a:srgbClr val="339966"/>
              </a:solidFill>
              <a:latin typeface="ＭＳ Ｐゴシック"/>
              <a:ea typeface="ＭＳ Ｐゴシック"/>
            </a:rPr>
            <a:t>セラミックス、化粧品、バイオ燃料から水質浄化まで、産業や生活に役立つ化学を学び、持続可能な未来を切り拓く</a:t>
          </a:r>
        </a:p>
        <a:p>
          <a:pPr algn="l" rtl="0">
            <a:lnSpc>
              <a:spcPts val="1300"/>
            </a:lnSpc>
            <a:defRPr sz="1000"/>
          </a:pPr>
          <a:r>
            <a:rPr lang="ja-JP" altLang="en-US" sz="1100" b="1" i="0" u="none" strike="noStrike" baseline="0">
              <a:solidFill>
                <a:srgbClr val="339966"/>
              </a:solidFill>
              <a:latin typeface="ＭＳ Ｐゴシック"/>
              <a:ea typeface="ＭＳ Ｐゴシック"/>
            </a:rPr>
            <a:t>[生命・応用バイオ学科]</a:t>
          </a:r>
        </a:p>
        <a:p>
          <a:pPr algn="l" rtl="0">
            <a:lnSpc>
              <a:spcPts val="1300"/>
            </a:lnSpc>
            <a:defRPr sz="1000"/>
          </a:pPr>
          <a:r>
            <a:rPr lang="ja-JP" altLang="en-US" sz="1100" b="1" i="0" u="none" strike="noStrike" baseline="0">
              <a:solidFill>
                <a:srgbClr val="339966"/>
              </a:solidFill>
              <a:latin typeface="ＭＳ Ｐゴシック"/>
              <a:ea typeface="ＭＳ Ｐゴシック"/>
            </a:rPr>
            <a:t>　</a:t>
          </a:r>
          <a:r>
            <a:rPr lang="ja-JP" altLang="en-US" sz="1100" b="0" i="0" u="none" strike="noStrike" baseline="0">
              <a:solidFill>
                <a:srgbClr val="339966"/>
              </a:solidFill>
              <a:latin typeface="ＭＳ Ｐゴシック"/>
              <a:ea typeface="ＭＳ Ｐゴシック"/>
            </a:rPr>
            <a:t>生命情報、生命科学、遺伝子工学およびバイオ工学を学び、健康・職・環境・美容の問題に立ち向かう</a:t>
          </a:r>
        </a:p>
        <a:p>
          <a:pPr algn="l" rtl="0">
            <a:defRPr sz="1000"/>
          </a:pPr>
          <a:endParaRPr lang="ja-JP" altLang="en-US" sz="1100" b="0" i="0" u="none" strike="noStrike" baseline="0">
            <a:solidFill>
              <a:srgbClr val="339966"/>
            </a:solidFill>
            <a:latin typeface="ＭＳ Ｐゴシック"/>
            <a:ea typeface="ＭＳ Ｐゴシック"/>
          </a:endParaRPr>
        </a:p>
        <a:p>
          <a:pPr algn="l" rtl="0">
            <a:lnSpc>
              <a:spcPts val="1300"/>
            </a:lnSpc>
            <a:defRPr sz="1000"/>
          </a:pPr>
          <a:r>
            <a:rPr lang="ja-JP" altLang="en-US" sz="1100" b="1" i="0" u="none" strike="noStrike" baseline="0">
              <a:solidFill>
                <a:srgbClr val="FF00FF"/>
              </a:solidFill>
              <a:latin typeface="ＭＳ Ｐゴシック"/>
              <a:ea typeface="ＭＳ Ｐゴシック"/>
            </a:rPr>
            <a:t>【工学部】</a:t>
          </a:r>
          <a:endParaRPr lang="ja-JP" altLang="en-US" sz="1100" b="1" i="0" u="none" strike="noStrike" baseline="0">
            <a:solidFill>
              <a:srgbClr val="333399"/>
            </a:solidFill>
            <a:latin typeface="ＭＳ Ｐゴシック"/>
            <a:ea typeface="ＭＳ Ｐゴシック"/>
          </a:endParaRPr>
        </a:p>
        <a:p>
          <a:pPr algn="l" rtl="0">
            <a:defRPr sz="1000"/>
          </a:pPr>
          <a:r>
            <a:rPr lang="ja-JP" altLang="en-US" sz="1100" b="1" i="0" u="none" strike="noStrike" baseline="0">
              <a:solidFill>
                <a:srgbClr val="FF00FF"/>
              </a:solidFill>
              <a:latin typeface="ＭＳ Ｐゴシック"/>
              <a:ea typeface="ＭＳ Ｐゴシック"/>
            </a:rPr>
            <a:t>●未来のモノづくりに必要とされる知識、技術、情報スキルを学修する</a:t>
          </a:r>
        </a:p>
        <a:p>
          <a:pPr algn="l" rtl="0">
            <a:lnSpc>
              <a:spcPts val="1300"/>
            </a:lnSpc>
            <a:defRPr sz="1000"/>
          </a:pPr>
          <a:r>
            <a:rPr lang="ja-JP" altLang="en-US" sz="1100" b="1" i="0" u="none" strike="noStrike" baseline="0">
              <a:solidFill>
                <a:srgbClr val="FF00FF"/>
              </a:solidFill>
              <a:latin typeface="ＭＳ Ｐゴシック"/>
              <a:ea typeface="ＭＳ Ｐゴシック"/>
            </a:rPr>
            <a:t>●DX/GXに対応する「モノづくり人材」を育てる</a:t>
          </a:r>
        </a:p>
        <a:p>
          <a:pPr algn="l" rtl="0">
            <a:lnSpc>
              <a:spcPts val="1300"/>
            </a:lnSpc>
            <a:defRPr sz="1000"/>
          </a:pPr>
          <a:r>
            <a:rPr lang="ja-JP" altLang="en-US" sz="1100" b="1" i="0" u="none" strike="noStrike" baseline="0">
              <a:solidFill>
                <a:srgbClr val="FF00FF"/>
              </a:solidFill>
              <a:latin typeface="ＭＳ Ｐゴシック"/>
              <a:ea typeface="ＭＳ Ｐゴシック"/>
            </a:rPr>
            <a:t>[機械工学科]</a:t>
          </a: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最新のデジタルテクノロジーを活用した機械工学の専門知識と先端技術で、持続可能な“未来のものづくり”に挑む</a:t>
          </a:r>
        </a:p>
        <a:p>
          <a:pPr algn="l" rtl="0">
            <a:lnSpc>
              <a:spcPts val="1300"/>
            </a:lnSpc>
            <a:defRPr sz="1000"/>
          </a:pPr>
          <a:r>
            <a:rPr lang="ja-JP" altLang="en-US" sz="1100" b="1" i="0" u="none" strike="noStrike" baseline="0">
              <a:solidFill>
                <a:srgbClr val="FF00FF"/>
              </a:solidFill>
              <a:latin typeface="ＭＳ Ｐゴシック"/>
              <a:ea typeface="ＭＳ Ｐゴシック"/>
            </a:rPr>
            <a:t>[先進機械システム工学科]</a:t>
          </a:r>
        </a:p>
        <a:p>
          <a:pPr algn="l" rtl="0">
            <a:lnSpc>
              <a:spcPts val="1300"/>
            </a:lnSpc>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AI/IoT/デジタル珍を活用した生産技術で、ものづくりの課題に応え、次世代スマートマニュファクチャリングシステムを構築する</a:t>
          </a:r>
        </a:p>
        <a:p>
          <a:pPr algn="l" rtl="0">
            <a:defRPr sz="1000"/>
          </a:pPr>
          <a:r>
            <a:rPr lang="ja-JP" altLang="en-US" sz="1100" b="1" i="0" u="none" strike="noStrike" baseline="0">
              <a:solidFill>
                <a:srgbClr val="FF00FF"/>
              </a:solidFill>
              <a:latin typeface="ＭＳ Ｐゴシック"/>
              <a:ea typeface="ＭＳ Ｐゴシック"/>
            </a:rPr>
            <a:t>[航空宇宙工学科]</a:t>
          </a:r>
        </a:p>
        <a:p>
          <a:pPr algn="l" rtl="0">
            <a:lnSpc>
              <a:spcPts val="1300"/>
            </a:lnSpc>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宇宙用ロケット、惑星探査、ドローン、航空機、機体エンジンの研究、安全運行などを学び、宇宙・航空時代を切り拓く</a:t>
          </a:r>
        </a:p>
        <a:p>
          <a:pPr algn="l" rtl="0">
            <a:defRPr sz="1000"/>
          </a:pPr>
          <a:r>
            <a:rPr lang="ja-JP" altLang="en-US" sz="1100" b="1" i="0" u="none" strike="noStrike" baseline="0">
              <a:solidFill>
                <a:srgbClr val="FF00FF"/>
              </a:solidFill>
              <a:latin typeface="ＭＳ Ｐゴシック"/>
              <a:ea typeface="ＭＳ Ｐゴシック"/>
            </a:rPr>
            <a:t>[環境土木工学科]</a:t>
          </a:r>
        </a:p>
        <a:p>
          <a:pPr algn="l" rtl="0">
            <a:lnSpc>
              <a:spcPts val="1300"/>
            </a:lnSpc>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AI・IoT・データサイエンスなどの情報技術を活用し、地域の自然・文化と調和する災害に強い安全・安心な街・都市を構築する</a:t>
          </a:r>
        </a:p>
        <a:p>
          <a:pPr algn="l" rtl="0">
            <a:lnSpc>
              <a:spcPts val="1300"/>
            </a:lnSpc>
            <a:defRPr sz="1000"/>
          </a:pPr>
          <a:r>
            <a:rPr lang="ja-JP" altLang="en-US" sz="1100" b="1" i="0" u="none" strike="noStrike" baseline="0">
              <a:solidFill>
                <a:srgbClr val="FF00FF"/>
              </a:solidFill>
              <a:latin typeface="ＭＳ Ｐゴシック"/>
              <a:ea typeface="ＭＳ Ｐゴシック"/>
            </a:rPr>
            <a:t>[電気エネルギーシステム工学科]</a:t>
          </a: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電気エネルギーを「創る」「運ぶ」「貯める」「変える」「操る」スキルをデジタル技術とともに体系的に学び、グリーン社会を構築する</a:t>
          </a:r>
        </a:p>
        <a:p>
          <a:pPr algn="l" rtl="0">
            <a:lnSpc>
              <a:spcPts val="1300"/>
            </a:lnSpc>
            <a:defRPr sz="1000"/>
          </a:pPr>
          <a:r>
            <a:rPr lang="ja-JP" altLang="en-US" sz="1100" b="1" i="0" u="none" strike="noStrike" baseline="0">
              <a:solidFill>
                <a:srgbClr val="FF00FF"/>
              </a:solidFill>
              <a:latin typeface="ＭＳ Ｐゴシック"/>
              <a:ea typeface="ＭＳ Ｐゴシック"/>
            </a:rPr>
            <a:t>[電子情報システム工学科]</a:t>
          </a: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0" i="0" u="none" strike="noStrike" baseline="0">
              <a:solidFill>
                <a:srgbClr val="FF00FF"/>
              </a:solidFill>
              <a:latin typeface="ＭＳ Ｐゴシック"/>
              <a:ea typeface="ＭＳ Ｐゴシック"/>
            </a:rPr>
            <a:t>「仮想空間と現実空間の融合」のための半導体エレクトロニクス、通信、電波、および音響・映像の技術を学び、快適な生活を創る</a:t>
          </a:r>
        </a:p>
        <a:p>
          <a:pPr algn="l" rtl="0">
            <a:lnSpc>
              <a:spcPts val="1300"/>
            </a:lnSpc>
            <a:defRPr sz="1000"/>
          </a:pPr>
          <a:endParaRPr lang="ja-JP" altLang="en-US" sz="1100" b="1" i="0" u="none" strike="noStrike" baseline="0">
            <a:solidFill>
              <a:srgbClr val="FF00FF"/>
            </a:solidFill>
            <a:latin typeface="ＭＳ Ｐゴシック"/>
            <a:ea typeface="ＭＳ Ｐゴシック"/>
          </a:endParaRPr>
        </a:p>
        <a:p>
          <a:pPr algn="l" rtl="0">
            <a:lnSpc>
              <a:spcPts val="1300"/>
            </a:lnSpc>
            <a:defRPr sz="1000"/>
          </a:pPr>
          <a:r>
            <a:rPr lang="ja-JP" altLang="en-US" sz="1100" b="1" i="0" u="none" strike="noStrike" baseline="0">
              <a:solidFill>
                <a:srgbClr val="008000"/>
              </a:solidFill>
              <a:latin typeface="ＭＳ Ｐゴシック"/>
              <a:ea typeface="ＭＳ Ｐゴシック"/>
            </a:rPr>
            <a:t>【建築学部】</a:t>
          </a:r>
        </a:p>
        <a:p>
          <a:pPr algn="l" rtl="0">
            <a:defRPr sz="1000"/>
          </a:pPr>
          <a:r>
            <a:rPr lang="ja-JP" altLang="en-US" sz="1100" b="1" i="0" u="none" strike="noStrike" baseline="0">
              <a:solidFill>
                <a:srgbClr val="008000"/>
              </a:solidFill>
              <a:latin typeface="ＭＳ Ｐゴシック"/>
              <a:ea typeface="ＭＳ Ｐゴシック"/>
            </a:rPr>
            <a:t>●人・街・自然環境の共存、伝統的な建築技術と新技術の融合を学修する</a:t>
          </a:r>
        </a:p>
        <a:p>
          <a:pPr algn="l" rtl="0">
            <a:lnSpc>
              <a:spcPts val="1300"/>
            </a:lnSpc>
            <a:defRPr sz="1000"/>
          </a:pPr>
          <a:r>
            <a:rPr lang="ja-JP" altLang="en-US" sz="1100" b="1" i="0" u="none" strike="noStrike" baseline="0">
              <a:solidFill>
                <a:srgbClr val="008000"/>
              </a:solidFill>
              <a:latin typeface="ＭＳ Ｐゴシック"/>
              <a:ea typeface="ＭＳ Ｐゴシック"/>
            </a:rPr>
            <a:t>●安全、快適、持続可能な建築と都市空間を計画・提案できる人材を育てる</a:t>
          </a:r>
        </a:p>
        <a:p>
          <a:pPr algn="l" rtl="0">
            <a:lnSpc>
              <a:spcPts val="1300"/>
            </a:lnSpc>
            <a:defRPr sz="1000"/>
          </a:pPr>
          <a:r>
            <a:rPr lang="ja-JP" altLang="en-US" sz="1100" b="1" i="0" u="none" strike="noStrike" baseline="0">
              <a:solidFill>
                <a:srgbClr val="008000"/>
              </a:solidFill>
              <a:latin typeface="ＭＳ Ｐゴシック"/>
              <a:ea typeface="ＭＳ Ｐゴシック"/>
            </a:rPr>
            <a:t>[建築学科]</a:t>
          </a:r>
        </a:p>
        <a:p>
          <a:pPr algn="l" rtl="0">
            <a:defRPr sz="1000"/>
          </a:pPr>
          <a:r>
            <a:rPr lang="ja-JP" altLang="en-US" sz="1100" b="1"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ゴシック"/>
              <a:ea typeface="ＭＳ Ｐゴシック"/>
            </a:rPr>
            <a:t>建築エンジニアリングを学び、安全で快適な持続可能な建築や都市を計画し構築する</a:t>
          </a:r>
        </a:p>
        <a:p>
          <a:pPr algn="l" rtl="0">
            <a:lnSpc>
              <a:spcPts val="1300"/>
            </a:lnSpc>
            <a:defRPr sz="1000"/>
          </a:pPr>
          <a:r>
            <a:rPr lang="ja-JP" altLang="en-US" sz="1100" b="1" i="0" u="none" strike="noStrike" baseline="0">
              <a:solidFill>
                <a:srgbClr val="008000"/>
              </a:solidFill>
              <a:latin typeface="ＭＳ Ｐゴシック"/>
              <a:ea typeface="ＭＳ Ｐゴシック"/>
            </a:rPr>
            <a:t>[建築デザイン学科]</a:t>
          </a:r>
        </a:p>
        <a:p>
          <a:pPr algn="l" rtl="0">
            <a:defRPr sz="1000"/>
          </a:pPr>
          <a:r>
            <a:rPr lang="ja-JP" altLang="en-US" sz="1100" b="1"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ゴシック"/>
              <a:ea typeface="ＭＳ Ｐゴシック"/>
            </a:rPr>
            <a:t>ライフスタイルの多様化、伝統文化の活用、社会のデジタル化などに対応した、美しく機能的な建築や都市をデザインする</a:t>
          </a:r>
        </a:p>
        <a:p>
          <a:pPr algn="l" rtl="0">
            <a:lnSpc>
              <a:spcPts val="1200"/>
            </a:lnSpc>
            <a:defRPr sz="1000"/>
          </a:pPr>
          <a:endParaRPr lang="ja-JP" altLang="en-US" sz="1100" b="0" i="0" u="none" strike="noStrike" baseline="0">
            <a:solidFill>
              <a:srgbClr val="008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tern@kanazawa-it.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M37"/>
  <sheetViews>
    <sheetView view="pageBreakPreview" topLeftCell="A10" zoomScaleNormal="100" zoomScaleSheetLayoutView="100" workbookViewId="0"/>
  </sheetViews>
  <sheetFormatPr defaultColWidth="9" defaultRowHeight="15" customHeight="1" x14ac:dyDescent="0.15"/>
  <cols>
    <col min="1" max="1" width="4.88671875" style="44" customWidth="1"/>
    <col min="2" max="9" width="9" style="44"/>
    <col min="10" max="10" width="13.109375" style="44" customWidth="1"/>
    <col min="11" max="16384" width="9" style="44"/>
  </cols>
  <sheetData>
    <row r="2" spans="1:9" s="43" customFormat="1" ht="15" customHeight="1" x14ac:dyDescent="0.2">
      <c r="A2" s="41" t="s">
        <v>117</v>
      </c>
      <c r="B2" s="42"/>
    </row>
    <row r="3" spans="1:9" ht="15" customHeight="1" x14ac:dyDescent="0.15">
      <c r="B3" s="45" t="s">
        <v>118</v>
      </c>
    </row>
    <row r="5" spans="1:9" ht="15" customHeight="1" x14ac:dyDescent="0.15">
      <c r="B5" s="46" t="s">
        <v>119</v>
      </c>
    </row>
    <row r="6" spans="1:9" ht="15" customHeight="1" x14ac:dyDescent="0.15">
      <c r="B6" s="46" t="s">
        <v>120</v>
      </c>
    </row>
    <row r="8" spans="1:9" ht="15" customHeight="1" x14ac:dyDescent="0.15">
      <c r="B8" s="46" t="s">
        <v>99</v>
      </c>
    </row>
    <row r="9" spans="1:9" ht="15" customHeight="1" x14ac:dyDescent="0.15">
      <c r="B9" s="46" t="s">
        <v>107</v>
      </c>
    </row>
    <row r="10" spans="1:9" ht="15" customHeight="1" x14ac:dyDescent="0.15">
      <c r="B10" s="46"/>
    </row>
    <row r="11" spans="1:9" s="43" customFormat="1" ht="15" customHeight="1" x14ac:dyDescent="0.2">
      <c r="A11" s="41" t="s">
        <v>121</v>
      </c>
      <c r="B11" s="42"/>
    </row>
    <row r="12" spans="1:9" ht="15" customHeight="1" x14ac:dyDescent="0.15">
      <c r="B12" s="47" t="s">
        <v>130</v>
      </c>
      <c r="C12" s="46"/>
      <c r="D12" s="46"/>
      <c r="E12" s="46"/>
      <c r="F12" s="46"/>
      <c r="G12" s="46"/>
      <c r="H12" s="46"/>
      <c r="I12" s="46"/>
    </row>
    <row r="13" spans="1:9" ht="15" customHeight="1" x14ac:dyDescent="0.15">
      <c r="B13" s="47" t="s">
        <v>131</v>
      </c>
      <c r="C13" s="46"/>
      <c r="D13" s="46"/>
      <c r="E13" s="46"/>
      <c r="F13" s="46"/>
      <c r="G13" s="46"/>
      <c r="H13" s="46"/>
      <c r="I13" s="46"/>
    </row>
    <row r="14" spans="1:9" ht="15" customHeight="1" x14ac:dyDescent="0.15">
      <c r="B14" s="47"/>
      <c r="C14" s="46"/>
      <c r="D14" s="46"/>
      <c r="E14" s="46"/>
      <c r="F14" s="46"/>
      <c r="G14" s="46"/>
      <c r="H14" s="46"/>
      <c r="I14" s="46"/>
    </row>
    <row r="15" spans="1:9" ht="15" customHeight="1" x14ac:dyDescent="0.15">
      <c r="B15" s="48" t="s">
        <v>122</v>
      </c>
      <c r="C15" s="49"/>
      <c r="D15" s="58" t="s">
        <v>132</v>
      </c>
      <c r="E15" s="49"/>
      <c r="F15" s="49"/>
      <c r="G15" s="49"/>
      <c r="H15" s="49"/>
      <c r="I15" s="49"/>
    </row>
    <row r="16" spans="1:9" ht="15" customHeight="1" x14ac:dyDescent="0.15">
      <c r="B16" s="50" t="s">
        <v>103</v>
      </c>
      <c r="C16" s="51"/>
      <c r="D16" s="51"/>
      <c r="E16" s="51"/>
      <c r="F16" s="51"/>
      <c r="G16" s="51"/>
      <c r="H16" s="51"/>
      <c r="I16" s="51"/>
    </row>
    <row r="17" spans="2:13" ht="15" customHeight="1" x14ac:dyDescent="0.15">
      <c r="B17" s="50" t="s">
        <v>123</v>
      </c>
      <c r="C17" s="51"/>
      <c r="D17" s="51"/>
      <c r="E17" s="51"/>
      <c r="F17" s="51"/>
      <c r="G17" s="51"/>
      <c r="H17" s="51"/>
      <c r="I17" s="51"/>
    </row>
    <row r="18" spans="2:13" ht="15" customHeight="1" x14ac:dyDescent="0.15">
      <c r="B18" s="50" t="s">
        <v>104</v>
      </c>
      <c r="C18" s="51"/>
      <c r="D18" s="51"/>
      <c r="E18" s="51"/>
      <c r="F18" s="51"/>
      <c r="G18" s="51"/>
      <c r="H18" s="51"/>
      <c r="I18" s="51"/>
      <c r="M18" s="52"/>
    </row>
    <row r="19" spans="2:13" ht="15" customHeight="1" x14ac:dyDescent="0.15">
      <c r="B19" s="50" t="s">
        <v>105</v>
      </c>
      <c r="C19" s="51"/>
      <c r="D19" s="51"/>
      <c r="E19" s="51"/>
      <c r="F19" s="51"/>
      <c r="G19" s="51"/>
      <c r="H19" s="51"/>
      <c r="I19" s="51"/>
    </row>
    <row r="20" spans="2:13" ht="15" customHeight="1" x14ac:dyDescent="0.15">
      <c r="B20" s="50"/>
      <c r="C20" s="51" t="s">
        <v>124</v>
      </c>
      <c r="D20" s="51"/>
      <c r="E20" s="51"/>
      <c r="F20" s="51"/>
      <c r="G20" s="51"/>
      <c r="H20" s="51"/>
      <c r="I20" s="51"/>
    </row>
    <row r="21" spans="2:13" ht="15" customHeight="1" x14ac:dyDescent="0.15">
      <c r="B21" s="50"/>
      <c r="C21" s="51" t="s">
        <v>125</v>
      </c>
      <c r="D21" s="51"/>
      <c r="E21" s="51"/>
      <c r="F21" s="51"/>
      <c r="G21" s="51"/>
      <c r="H21" s="51"/>
      <c r="I21" s="51"/>
    </row>
    <row r="22" spans="2:13" ht="15" customHeight="1" x14ac:dyDescent="0.15">
      <c r="B22" s="50" t="s">
        <v>129</v>
      </c>
      <c r="C22" s="51"/>
      <c r="D22" s="51"/>
      <c r="E22" s="51"/>
      <c r="F22" s="51"/>
      <c r="G22" s="51"/>
      <c r="H22" s="51"/>
      <c r="I22" s="51"/>
    </row>
    <row r="23" spans="2:13" ht="15" customHeight="1" x14ac:dyDescent="0.15">
      <c r="B23" s="50" t="s">
        <v>137</v>
      </c>
      <c r="C23" s="51"/>
      <c r="D23" s="51"/>
      <c r="E23" s="51"/>
      <c r="F23" s="51"/>
      <c r="G23" s="51"/>
      <c r="H23" s="51"/>
      <c r="I23" s="51"/>
    </row>
    <row r="24" spans="2:13" ht="15" customHeight="1" x14ac:dyDescent="0.15">
      <c r="B24" s="50" t="s">
        <v>136</v>
      </c>
      <c r="C24" s="51"/>
      <c r="D24" s="51"/>
      <c r="E24" s="51"/>
      <c r="F24" s="51"/>
      <c r="G24" s="51"/>
      <c r="H24" s="51"/>
      <c r="I24" s="51"/>
    </row>
    <row r="25" spans="2:13" ht="15" customHeight="1" x14ac:dyDescent="0.15">
      <c r="B25" s="50" t="s">
        <v>106</v>
      </c>
      <c r="C25" s="51"/>
      <c r="D25" s="51"/>
      <c r="E25" s="51"/>
      <c r="F25" s="51"/>
      <c r="G25" s="51"/>
      <c r="H25" s="51"/>
      <c r="I25" s="51"/>
    </row>
    <row r="26" spans="2:13" ht="15" customHeight="1" x14ac:dyDescent="0.15">
      <c r="B26" s="46"/>
    </row>
    <row r="27" spans="2:13" ht="15" customHeight="1" x14ac:dyDescent="0.15">
      <c r="B27" s="53" t="s">
        <v>126</v>
      </c>
      <c r="C27" s="54"/>
      <c r="D27" s="59" t="s">
        <v>133</v>
      </c>
      <c r="E27" s="54"/>
      <c r="F27" s="54"/>
      <c r="G27" s="54"/>
      <c r="H27" s="54"/>
      <c r="I27" s="54"/>
    </row>
    <row r="28" spans="2:13" ht="15" customHeight="1" x14ac:dyDescent="0.15">
      <c r="B28" s="55" t="s">
        <v>100</v>
      </c>
      <c r="C28" s="56"/>
      <c r="D28" s="56"/>
      <c r="E28" s="56"/>
      <c r="F28" s="56"/>
      <c r="G28" s="56"/>
      <c r="H28" s="56"/>
      <c r="I28" s="56"/>
    </row>
    <row r="29" spans="2:13" ht="15" customHeight="1" x14ac:dyDescent="0.15">
      <c r="B29" s="55" t="s">
        <v>127</v>
      </c>
      <c r="C29" s="56"/>
      <c r="D29" s="56"/>
      <c r="E29" s="56"/>
      <c r="F29" s="56"/>
      <c r="G29" s="56"/>
      <c r="H29" s="56"/>
      <c r="I29" s="56"/>
    </row>
    <row r="30" spans="2:13" ht="15" customHeight="1" x14ac:dyDescent="0.15">
      <c r="B30" s="55" t="s">
        <v>101</v>
      </c>
      <c r="C30" s="56"/>
      <c r="D30" s="56"/>
      <c r="E30" s="56"/>
      <c r="F30" s="56"/>
      <c r="G30" s="56"/>
      <c r="H30" s="56"/>
      <c r="I30" s="56"/>
    </row>
    <row r="31" spans="2:13" ht="15" customHeight="1" x14ac:dyDescent="0.15">
      <c r="B31" s="55" t="s">
        <v>102</v>
      </c>
      <c r="C31" s="56"/>
      <c r="D31" s="56"/>
      <c r="E31" s="56"/>
      <c r="F31" s="56"/>
      <c r="G31" s="56"/>
      <c r="H31" s="56"/>
      <c r="I31" s="56"/>
    </row>
    <row r="32" spans="2:13" ht="15" customHeight="1" x14ac:dyDescent="0.15">
      <c r="C32" s="57"/>
    </row>
    <row r="33" spans="1:2" s="43" customFormat="1" ht="15" customHeight="1" x14ac:dyDescent="0.2">
      <c r="A33" s="41" t="s">
        <v>128</v>
      </c>
      <c r="B33" s="42"/>
    </row>
    <row r="34" spans="1:2" ht="15" customHeight="1" x14ac:dyDescent="0.15">
      <c r="B34" s="46" t="s">
        <v>108</v>
      </c>
    </row>
    <row r="35" spans="1:2" ht="15" customHeight="1" x14ac:dyDescent="0.15">
      <c r="B35" s="46" t="s">
        <v>134</v>
      </c>
    </row>
    <row r="36" spans="1:2" ht="15" customHeight="1" x14ac:dyDescent="0.15">
      <c r="B36" s="46" t="s">
        <v>135</v>
      </c>
    </row>
    <row r="37" spans="1:2" ht="15" customHeight="1" x14ac:dyDescent="0.15">
      <c r="B37" s="46"/>
    </row>
  </sheetData>
  <sheetProtection password="DF17" sheet="1"/>
  <phoneticPr fontId="12"/>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194"/>
  <sheetViews>
    <sheetView showGridLines="0" tabSelected="1" view="pageBreakPreview" zoomScaleNormal="85" zoomScaleSheetLayoutView="100" workbookViewId="0">
      <selection activeCell="AU91" sqref="AU91"/>
    </sheetView>
  </sheetViews>
  <sheetFormatPr defaultColWidth="9" defaultRowHeight="13.2" x14ac:dyDescent="0.2"/>
  <cols>
    <col min="1" max="1" width="1.21875" style="1" customWidth="1"/>
    <col min="2" max="4" width="6" style="1" customWidth="1"/>
    <col min="5" max="14" width="3.21875" style="1" customWidth="1"/>
    <col min="15" max="16" width="4" style="1" customWidth="1"/>
    <col min="17" max="25" width="3.21875" style="1" customWidth="1"/>
    <col min="26" max="38" width="3.44140625" style="1" customWidth="1"/>
    <col min="39" max="41" width="3.21875" style="1" customWidth="1"/>
    <col min="42" max="45" width="1.21875" style="1" customWidth="1"/>
    <col min="46" max="46" width="15.6640625" style="40" bestFit="1" customWidth="1"/>
    <col min="47" max="48" width="10.44140625" style="1" bestFit="1" customWidth="1"/>
    <col min="49" max="52" width="9" style="1"/>
    <col min="53" max="53" width="15.109375" style="1" bestFit="1" customWidth="1"/>
    <col min="54" max="54" width="10.44140625" style="1" bestFit="1" customWidth="1"/>
    <col min="55" max="56" width="9" style="1"/>
    <col min="57" max="57" width="10.44140625" style="1" bestFit="1" customWidth="1"/>
    <col min="58" max="60" width="9" style="1"/>
    <col min="61" max="61" width="12" style="1" bestFit="1" customWidth="1"/>
    <col min="62" max="16384" width="9" style="1"/>
  </cols>
  <sheetData>
    <row r="1" spans="2:61" ht="21" x14ac:dyDescent="0.2">
      <c r="B1" s="298" t="s">
        <v>6</v>
      </c>
      <c r="C1" s="298"/>
      <c r="D1" s="298"/>
      <c r="E1" s="298"/>
      <c r="F1" s="298"/>
      <c r="G1" s="298"/>
      <c r="H1" s="298"/>
      <c r="I1" s="298"/>
      <c r="J1" s="298"/>
      <c r="K1" s="298"/>
      <c r="L1" s="298"/>
      <c r="M1" s="298"/>
      <c r="N1" s="298"/>
      <c r="O1" s="298"/>
      <c r="P1" s="298"/>
      <c r="Q1" s="298"/>
      <c r="R1" s="298"/>
      <c r="S1" s="298"/>
      <c r="T1" s="298"/>
      <c r="U1" s="298"/>
      <c r="V1" s="298"/>
      <c r="W1" s="298"/>
      <c r="X1" s="298"/>
      <c r="Y1" s="298"/>
      <c r="Z1" s="298"/>
      <c r="AA1" s="299">
        <v>2025</v>
      </c>
      <c r="AB1" s="299"/>
      <c r="AC1" s="299"/>
      <c r="AD1" s="67"/>
      <c r="AE1" s="67"/>
      <c r="AF1" s="67"/>
      <c r="AG1" s="67"/>
      <c r="AH1" s="67"/>
      <c r="AI1" s="67"/>
      <c r="AJ1" s="67"/>
      <c r="AK1" s="67"/>
      <c r="AL1" s="67"/>
      <c r="AM1" s="67"/>
      <c r="AN1" s="67"/>
      <c r="AO1" s="67"/>
      <c r="BA1" s="95"/>
      <c r="BB1" s="95"/>
      <c r="BC1" s="95"/>
      <c r="BD1" s="95"/>
      <c r="BE1" s="95"/>
      <c r="BF1" s="95"/>
      <c r="BG1" s="95"/>
      <c r="BH1" s="95"/>
      <c r="BI1" s="95"/>
    </row>
    <row r="2" spans="2:61" ht="7.5" customHeight="1" x14ac:dyDescent="0.2"/>
    <row r="3" spans="2:61" ht="13.5" customHeight="1" x14ac:dyDescent="0.2">
      <c r="B3" s="303" t="s">
        <v>82</v>
      </c>
      <c r="C3" s="303"/>
      <c r="D3" s="23"/>
      <c r="E3" s="24"/>
      <c r="AF3" s="314" t="s">
        <v>44</v>
      </c>
      <c r="AG3" s="314"/>
      <c r="AH3" s="314"/>
      <c r="AI3" s="224">
        <f>$AA$1</f>
        <v>2025</v>
      </c>
      <c r="AJ3" s="224"/>
      <c r="AK3" s="2" t="s">
        <v>39</v>
      </c>
      <c r="AL3" s="9"/>
      <c r="AM3" s="2" t="s">
        <v>40</v>
      </c>
      <c r="AN3" s="9"/>
      <c r="AO3" s="2" t="s">
        <v>41</v>
      </c>
    </row>
    <row r="4" spans="2:61" ht="7.5" customHeight="1" x14ac:dyDescent="0.2"/>
    <row r="5" spans="2:61" ht="13.8" thickBot="1" x14ac:dyDescent="0.25">
      <c r="B5" s="1" t="s">
        <v>170</v>
      </c>
    </row>
    <row r="6" spans="2:61" ht="15" customHeight="1" x14ac:dyDescent="0.2">
      <c r="B6" s="105" t="s">
        <v>1</v>
      </c>
      <c r="C6" s="106"/>
      <c r="D6" s="106"/>
      <c r="E6" s="244"/>
      <c r="F6" s="155"/>
      <c r="G6" s="155"/>
      <c r="H6" s="155"/>
      <c r="I6" s="155"/>
      <c r="J6" s="155"/>
      <c r="K6" s="155"/>
      <c r="L6" s="155"/>
      <c r="M6" s="155"/>
      <c r="N6" s="155"/>
      <c r="O6" s="155"/>
      <c r="P6" s="155"/>
      <c r="Q6" s="155"/>
      <c r="R6" s="155"/>
      <c r="S6" s="155"/>
      <c r="T6" s="155"/>
      <c r="U6" s="155"/>
      <c r="V6" s="155"/>
      <c r="W6" s="155"/>
      <c r="X6" s="155"/>
      <c r="Y6" s="245"/>
      <c r="Z6" s="105" t="s">
        <v>51</v>
      </c>
      <c r="AA6" s="121"/>
      <c r="AB6" s="122"/>
      <c r="AC6" s="306"/>
      <c r="AD6" s="216"/>
      <c r="AE6" s="216"/>
      <c r="AF6" s="216"/>
      <c r="AG6" s="216"/>
      <c r="AH6" s="216"/>
      <c r="AI6" s="216"/>
      <c r="AJ6" s="216"/>
      <c r="AK6" s="216"/>
      <c r="AL6" s="216"/>
      <c r="AM6" s="216"/>
      <c r="AN6" s="216"/>
      <c r="AO6" s="217"/>
    </row>
    <row r="7" spans="2:61" ht="21" customHeight="1" thickBot="1" x14ac:dyDescent="0.25">
      <c r="B7" s="248" t="s">
        <v>0</v>
      </c>
      <c r="C7" s="249"/>
      <c r="D7" s="249"/>
      <c r="E7" s="260"/>
      <c r="F7" s="261"/>
      <c r="G7" s="261"/>
      <c r="H7" s="261"/>
      <c r="I7" s="261"/>
      <c r="J7" s="261"/>
      <c r="K7" s="261"/>
      <c r="L7" s="261"/>
      <c r="M7" s="261"/>
      <c r="N7" s="261"/>
      <c r="O7" s="261"/>
      <c r="P7" s="261"/>
      <c r="Q7" s="261"/>
      <c r="R7" s="261"/>
      <c r="S7" s="261"/>
      <c r="T7" s="261"/>
      <c r="U7" s="261"/>
      <c r="V7" s="261"/>
      <c r="W7" s="261"/>
      <c r="X7" s="261"/>
      <c r="Y7" s="262"/>
      <c r="Z7" s="126"/>
      <c r="AA7" s="127"/>
      <c r="AB7" s="128"/>
      <c r="AC7" s="315"/>
      <c r="AD7" s="316"/>
      <c r="AE7" s="316"/>
      <c r="AF7" s="316"/>
      <c r="AG7" s="316"/>
      <c r="AH7" s="316"/>
      <c r="AI7" s="316"/>
      <c r="AJ7" s="316"/>
      <c r="AK7" s="316"/>
      <c r="AL7" s="316"/>
      <c r="AM7" s="316"/>
      <c r="AN7" s="316"/>
      <c r="AO7" s="317"/>
    </row>
    <row r="8" spans="2:61" ht="39.9" customHeight="1" thickBot="1" x14ac:dyDescent="0.25">
      <c r="B8" s="254" t="s">
        <v>96</v>
      </c>
      <c r="C8" s="255"/>
      <c r="D8" s="256"/>
      <c r="E8" s="30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7"/>
    </row>
    <row r="9" spans="2:61" ht="46.5" customHeight="1" thickBot="1" x14ac:dyDescent="0.25">
      <c r="B9" s="257" t="s">
        <v>97</v>
      </c>
      <c r="C9" s="258"/>
      <c r="D9" s="259"/>
      <c r="E9" s="225" t="s">
        <v>168</v>
      </c>
      <c r="F9" s="226"/>
      <c r="G9" s="226"/>
      <c r="H9" s="226"/>
      <c r="I9" s="226"/>
      <c r="J9" s="226"/>
      <c r="K9" s="39"/>
      <c r="L9" s="304" t="str">
        <f>IF(E9="インターンシップ","*実働日数5日以上で設定してください。"&amp;CHAR(10)&amp;"*実働日数の半数以上は、職場での就業体験を実施してください。なお、企業でテレワークが常態化している場合は全日WEBで実施可能です。"&amp;CHAR(10)&amp;"*インターンシップ終了後、必ず学生にフィードバックを行ってください。※本学指定の様式がございます(A4 1枚程度)"&amp;CHAR(10)&amp;"*取得した学生情報の採用活動への活用は、採用活動開始以降に限り可能です。",IF(E9="企業体験","",""))</f>
        <v/>
      </c>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5"/>
    </row>
    <row r="10" spans="2:61" ht="21" customHeight="1" x14ac:dyDescent="0.2">
      <c r="B10" s="254" t="s">
        <v>68</v>
      </c>
      <c r="C10" s="255"/>
      <c r="D10" s="256"/>
      <c r="E10" s="250" t="s">
        <v>48</v>
      </c>
      <c r="F10" s="162"/>
      <c r="G10" s="10"/>
      <c r="H10" s="29" t="s">
        <v>40</v>
      </c>
      <c r="I10" s="10"/>
      <c r="J10" s="29" t="s">
        <v>42</v>
      </c>
      <c r="K10" s="62" t="str">
        <f>IF(AND($G$10&lt;&gt;"",$I$10&lt;&gt;""),TEXT($AA$1&amp;"/"&amp;$G$10&amp;"/"&amp;$I$10,"aaa"),"")</f>
        <v/>
      </c>
      <c r="L10" s="29" t="s">
        <v>43</v>
      </c>
      <c r="M10" s="13"/>
      <c r="N10" s="29" t="s">
        <v>40</v>
      </c>
      <c r="O10" s="10"/>
      <c r="P10" s="29" t="s">
        <v>42</v>
      </c>
      <c r="Q10" s="62" t="str">
        <f>IF(AND($M$10&lt;&gt;"",$O$10&lt;&gt;""),TEXT($AA$1&amp;"/"&amp;$M$10&amp;"/"&amp;$O$10,"aaa"),"")</f>
        <v/>
      </c>
      <c r="R10" s="30" t="s">
        <v>46</v>
      </c>
      <c r="S10" s="162" t="s">
        <v>47</v>
      </c>
      <c r="T10" s="162"/>
      <c r="U10" s="162"/>
      <c r="V10" s="11"/>
      <c r="W10" s="307" t="s">
        <v>50</v>
      </c>
      <c r="X10" s="307"/>
      <c r="Y10" s="253" t="s">
        <v>49</v>
      </c>
      <c r="Z10" s="253"/>
      <c r="AA10" s="253"/>
      <c r="AB10" s="12"/>
      <c r="AC10" s="31" t="s">
        <v>34</v>
      </c>
      <c r="AD10" s="60"/>
      <c r="AE10" s="31" t="s">
        <v>35</v>
      </c>
      <c r="AF10" s="31" t="s">
        <v>36</v>
      </c>
      <c r="AG10" s="12"/>
      <c r="AH10" s="31" t="s">
        <v>34</v>
      </c>
      <c r="AI10" s="60"/>
      <c r="AJ10" s="253" t="s">
        <v>37</v>
      </c>
      <c r="AK10" s="253"/>
      <c r="AL10" s="253"/>
      <c r="AM10" s="12"/>
      <c r="AN10" s="251" t="s">
        <v>38</v>
      </c>
      <c r="AO10" s="252"/>
      <c r="AT10" s="96"/>
      <c r="AU10" s="61"/>
      <c r="AV10" s="61"/>
    </row>
    <row r="11" spans="2:61" ht="29.25" customHeight="1" thickBot="1" x14ac:dyDescent="0.25">
      <c r="B11" s="308"/>
      <c r="C11" s="309"/>
      <c r="D11" s="310"/>
      <c r="E11" s="311" t="s">
        <v>169</v>
      </c>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3"/>
    </row>
    <row r="12" spans="2:61" ht="30.9" customHeight="1" thickBot="1" x14ac:dyDescent="0.25">
      <c r="B12" s="246" t="s">
        <v>116</v>
      </c>
      <c r="C12" s="247"/>
      <c r="D12" s="247"/>
      <c r="E12" s="233" t="s">
        <v>168</v>
      </c>
      <c r="F12" s="234"/>
      <c r="G12" s="234"/>
      <c r="H12" s="234"/>
      <c r="I12" s="234"/>
      <c r="J12" s="234"/>
      <c r="K12" s="228" t="str">
        <f>IF(OR(E12="対面",E12="ハイフレックス(対面＋WEB)"),"研修地","")</f>
        <v/>
      </c>
      <c r="L12" s="228"/>
      <c r="M12" s="228"/>
      <c r="N12" s="228"/>
      <c r="O12" s="235" t="str">
        <f>IF(K12="研修地","都道府県：","")</f>
        <v/>
      </c>
      <c r="P12" s="235"/>
      <c r="Q12" s="235"/>
      <c r="R12" s="227"/>
      <c r="S12" s="227"/>
      <c r="T12" s="227"/>
      <c r="U12" s="227"/>
      <c r="V12" s="235" t="str">
        <f>IF(K12="研修地","住所：",IF(E12="検討中","特記事項：",""))</f>
        <v/>
      </c>
      <c r="W12" s="235"/>
      <c r="X12" s="235"/>
      <c r="Y12" s="235"/>
      <c r="Z12" s="318"/>
      <c r="AA12" s="318"/>
      <c r="AB12" s="318"/>
      <c r="AC12" s="318"/>
      <c r="AD12" s="318"/>
      <c r="AE12" s="318"/>
      <c r="AF12" s="318"/>
      <c r="AG12" s="318"/>
      <c r="AH12" s="318"/>
      <c r="AI12" s="318"/>
      <c r="AJ12" s="318"/>
      <c r="AK12" s="318"/>
      <c r="AL12" s="318"/>
      <c r="AM12" s="318"/>
      <c r="AN12" s="318"/>
      <c r="AO12" s="319"/>
      <c r="AT12" s="96"/>
    </row>
    <row r="13" spans="2:61" ht="16.649999999999999" customHeight="1" x14ac:dyDescent="0.2">
      <c r="B13" s="279" t="s">
        <v>62</v>
      </c>
      <c r="C13" s="280"/>
      <c r="D13" s="281"/>
      <c r="E13" s="240" t="s">
        <v>27</v>
      </c>
      <c r="F13" s="181"/>
      <c r="G13" s="181"/>
      <c r="H13" s="187" t="s">
        <v>63</v>
      </c>
      <c r="I13" s="187"/>
      <c r="J13" s="187"/>
      <c r="K13" s="14"/>
      <c r="L13" s="236" t="s">
        <v>22</v>
      </c>
      <c r="M13" s="237"/>
      <c r="N13" s="237"/>
      <c r="O13" s="241" t="s">
        <v>13</v>
      </c>
      <c r="P13" s="242"/>
      <c r="Q13" s="243"/>
      <c r="R13" s="14"/>
      <c r="S13" s="181" t="s">
        <v>2</v>
      </c>
      <c r="T13" s="181"/>
      <c r="U13" s="181"/>
      <c r="V13" s="241" t="s">
        <v>17</v>
      </c>
      <c r="W13" s="242"/>
      <c r="X13" s="243"/>
      <c r="Y13" s="14"/>
      <c r="Z13" s="181" t="s">
        <v>4</v>
      </c>
      <c r="AA13" s="181"/>
      <c r="AB13" s="181"/>
      <c r="AC13" s="229" t="s">
        <v>112</v>
      </c>
      <c r="AD13" s="230"/>
      <c r="AE13" s="230"/>
      <c r="AF13" s="230"/>
      <c r="AG13" s="230"/>
      <c r="AH13" s="230"/>
      <c r="AI13" s="230"/>
      <c r="AJ13" s="230"/>
      <c r="AK13" s="230"/>
      <c r="AL13" s="230"/>
      <c r="AM13" s="230"/>
      <c r="AN13" s="231"/>
      <c r="AO13" s="18"/>
    </row>
    <row r="14" spans="2:61" ht="16.649999999999999" customHeight="1" x14ac:dyDescent="0.2">
      <c r="B14" s="282"/>
      <c r="C14" s="283"/>
      <c r="D14" s="284"/>
      <c r="E14" s="182"/>
      <c r="F14" s="182"/>
      <c r="G14" s="182"/>
      <c r="H14" s="232" t="s">
        <v>7</v>
      </c>
      <c r="I14" s="232"/>
      <c r="J14" s="232"/>
      <c r="K14" s="15"/>
      <c r="L14" s="238"/>
      <c r="M14" s="238"/>
      <c r="N14" s="238"/>
      <c r="O14" s="191" t="s">
        <v>8</v>
      </c>
      <c r="P14" s="192"/>
      <c r="Q14" s="193"/>
      <c r="R14" s="16"/>
      <c r="S14" s="182"/>
      <c r="T14" s="182"/>
      <c r="U14" s="182"/>
      <c r="V14" s="191" t="s">
        <v>18</v>
      </c>
      <c r="W14" s="192"/>
      <c r="X14" s="193"/>
      <c r="Y14" s="16"/>
      <c r="Z14" s="182"/>
      <c r="AA14" s="182"/>
      <c r="AB14" s="182"/>
      <c r="AC14" s="178" t="s">
        <v>45</v>
      </c>
      <c r="AD14" s="179"/>
      <c r="AE14" s="179"/>
      <c r="AF14" s="179"/>
      <c r="AG14" s="179"/>
      <c r="AH14" s="179"/>
      <c r="AI14" s="179"/>
      <c r="AJ14" s="179"/>
      <c r="AK14" s="179"/>
      <c r="AL14" s="179"/>
      <c r="AM14" s="179"/>
      <c r="AN14" s="180"/>
      <c r="AO14" s="19"/>
    </row>
    <row r="15" spans="2:61" ht="16.649999999999999" customHeight="1" x14ac:dyDescent="0.2">
      <c r="B15" s="282"/>
      <c r="C15" s="283"/>
      <c r="D15" s="284"/>
      <c r="E15" s="182"/>
      <c r="F15" s="182"/>
      <c r="G15" s="182"/>
      <c r="H15" s="232" t="s">
        <v>10</v>
      </c>
      <c r="I15" s="232"/>
      <c r="J15" s="232"/>
      <c r="K15" s="16"/>
      <c r="L15" s="238"/>
      <c r="M15" s="238"/>
      <c r="N15" s="238"/>
      <c r="O15" s="191" t="s">
        <v>9</v>
      </c>
      <c r="P15" s="192"/>
      <c r="Q15" s="193" t="s">
        <v>3</v>
      </c>
      <c r="R15" s="16"/>
      <c r="S15" s="182"/>
      <c r="T15" s="182"/>
      <c r="U15" s="182"/>
      <c r="V15" s="191" t="s">
        <v>13</v>
      </c>
      <c r="W15" s="192"/>
      <c r="X15" s="193"/>
      <c r="Y15" s="16"/>
      <c r="Z15" s="182"/>
      <c r="AA15" s="182"/>
      <c r="AB15" s="182"/>
      <c r="AC15" s="178" t="s">
        <v>31</v>
      </c>
      <c r="AD15" s="179"/>
      <c r="AE15" s="179"/>
      <c r="AF15" s="179"/>
      <c r="AG15" s="179"/>
      <c r="AH15" s="179"/>
      <c r="AI15" s="179"/>
      <c r="AJ15" s="179"/>
      <c r="AK15" s="179"/>
      <c r="AL15" s="179"/>
      <c r="AM15" s="179"/>
      <c r="AN15" s="180"/>
      <c r="AO15" s="19"/>
    </row>
    <row r="16" spans="2:61" ht="16.649999999999999" customHeight="1" x14ac:dyDescent="0.2">
      <c r="B16" s="282"/>
      <c r="C16" s="283"/>
      <c r="D16" s="284"/>
      <c r="E16" s="182"/>
      <c r="F16" s="182"/>
      <c r="G16" s="182"/>
      <c r="H16" s="232" t="s">
        <v>12</v>
      </c>
      <c r="I16" s="232"/>
      <c r="J16" s="232"/>
      <c r="K16" s="16"/>
      <c r="L16" s="238"/>
      <c r="M16" s="238"/>
      <c r="N16" s="238"/>
      <c r="O16" s="191" t="s">
        <v>19</v>
      </c>
      <c r="P16" s="192"/>
      <c r="Q16" s="193"/>
      <c r="R16" s="16"/>
      <c r="S16" s="182"/>
      <c r="T16" s="182"/>
      <c r="U16" s="182"/>
      <c r="V16" s="191" t="s">
        <v>23</v>
      </c>
      <c r="W16" s="192"/>
      <c r="X16" s="193"/>
      <c r="Y16" s="16"/>
      <c r="Z16" s="182"/>
      <c r="AA16" s="182"/>
      <c r="AB16" s="182"/>
      <c r="AC16" s="178" t="s">
        <v>71</v>
      </c>
      <c r="AD16" s="179"/>
      <c r="AE16" s="179"/>
      <c r="AF16" s="179"/>
      <c r="AG16" s="179"/>
      <c r="AH16" s="179"/>
      <c r="AI16" s="179"/>
      <c r="AJ16" s="179"/>
      <c r="AK16" s="179"/>
      <c r="AL16" s="179"/>
      <c r="AM16" s="179"/>
      <c r="AN16" s="180"/>
      <c r="AO16" s="19"/>
    </row>
    <row r="17" spans="2:41" ht="16.649999999999999" customHeight="1" x14ac:dyDescent="0.2">
      <c r="B17" s="282"/>
      <c r="C17" s="283"/>
      <c r="D17" s="284"/>
      <c r="E17" s="182"/>
      <c r="F17" s="182"/>
      <c r="G17" s="182"/>
      <c r="H17" s="232" t="s">
        <v>11</v>
      </c>
      <c r="I17" s="232"/>
      <c r="J17" s="232"/>
      <c r="K17" s="17"/>
      <c r="L17" s="238"/>
      <c r="M17" s="238"/>
      <c r="N17" s="238"/>
      <c r="O17" s="191" t="s">
        <v>16</v>
      </c>
      <c r="P17" s="192"/>
      <c r="Q17" s="193"/>
      <c r="R17" s="16"/>
      <c r="S17" s="182"/>
      <c r="T17" s="182"/>
      <c r="U17" s="182"/>
      <c r="V17" s="191" t="s">
        <v>24</v>
      </c>
      <c r="W17" s="192"/>
      <c r="X17" s="193"/>
      <c r="Y17" s="16"/>
      <c r="Z17" s="182"/>
      <c r="AA17" s="182"/>
      <c r="AB17" s="182"/>
      <c r="AC17" s="178" t="s">
        <v>32</v>
      </c>
      <c r="AD17" s="179"/>
      <c r="AE17" s="179"/>
      <c r="AF17" s="179"/>
      <c r="AG17" s="179"/>
      <c r="AH17" s="179"/>
      <c r="AI17" s="179"/>
      <c r="AJ17" s="179"/>
      <c r="AK17" s="179"/>
      <c r="AL17" s="179"/>
      <c r="AM17" s="179"/>
      <c r="AN17" s="180"/>
      <c r="AO17" s="19"/>
    </row>
    <row r="18" spans="2:41" ht="16.649999999999999" customHeight="1" x14ac:dyDescent="0.2">
      <c r="B18" s="282"/>
      <c r="C18" s="283"/>
      <c r="D18" s="284"/>
      <c r="E18" s="182"/>
      <c r="F18" s="182"/>
      <c r="G18" s="182"/>
      <c r="H18" s="232" t="s">
        <v>26</v>
      </c>
      <c r="I18" s="232"/>
      <c r="J18" s="232"/>
      <c r="K18" s="16"/>
      <c r="L18" s="238"/>
      <c r="M18" s="238"/>
      <c r="N18" s="238"/>
      <c r="O18" s="191" t="s">
        <v>15</v>
      </c>
      <c r="P18" s="192"/>
      <c r="Q18" s="193"/>
      <c r="R18" s="16"/>
      <c r="S18" s="182"/>
      <c r="T18" s="182"/>
      <c r="U18" s="182"/>
      <c r="V18" s="191" t="s">
        <v>4</v>
      </c>
      <c r="W18" s="192"/>
      <c r="X18" s="193"/>
      <c r="Y18" s="16"/>
      <c r="Z18" s="182"/>
      <c r="AA18" s="182"/>
      <c r="AB18" s="182"/>
      <c r="AC18" s="178" t="s">
        <v>73</v>
      </c>
      <c r="AD18" s="179"/>
      <c r="AE18" s="179"/>
      <c r="AF18" s="179"/>
      <c r="AG18" s="179"/>
      <c r="AH18" s="179"/>
      <c r="AI18" s="179"/>
      <c r="AJ18" s="179"/>
      <c r="AK18" s="179"/>
      <c r="AL18" s="179"/>
      <c r="AM18" s="179"/>
      <c r="AN18" s="180"/>
      <c r="AO18" s="19"/>
    </row>
    <row r="19" spans="2:41" ht="16.649999999999999" customHeight="1" x14ac:dyDescent="0.2">
      <c r="B19" s="282"/>
      <c r="C19" s="283"/>
      <c r="D19" s="284"/>
      <c r="E19" s="182"/>
      <c r="F19" s="182"/>
      <c r="G19" s="182"/>
      <c r="H19" s="232" t="s">
        <v>25</v>
      </c>
      <c r="I19" s="232"/>
      <c r="J19" s="232"/>
      <c r="K19" s="16"/>
      <c r="L19" s="238"/>
      <c r="M19" s="238"/>
      <c r="N19" s="238"/>
      <c r="O19" s="191" t="s">
        <v>20</v>
      </c>
      <c r="P19" s="192"/>
      <c r="Q19" s="193"/>
      <c r="R19" s="16"/>
      <c r="S19" s="194" t="s">
        <v>28</v>
      </c>
      <c r="T19" s="195"/>
      <c r="U19" s="196"/>
      <c r="V19" s="191" t="s">
        <v>29</v>
      </c>
      <c r="W19" s="192"/>
      <c r="X19" s="193"/>
      <c r="Y19" s="16"/>
      <c r="Z19" s="182"/>
      <c r="AA19" s="182"/>
      <c r="AB19" s="182"/>
      <c r="AC19" s="178" t="s">
        <v>72</v>
      </c>
      <c r="AD19" s="179"/>
      <c r="AE19" s="179"/>
      <c r="AF19" s="179"/>
      <c r="AG19" s="179"/>
      <c r="AH19" s="179"/>
      <c r="AI19" s="179"/>
      <c r="AJ19" s="179"/>
      <c r="AK19" s="179"/>
      <c r="AL19" s="179"/>
      <c r="AM19" s="179"/>
      <c r="AN19" s="180"/>
      <c r="AO19" s="19"/>
    </row>
    <row r="20" spans="2:41" ht="16.649999999999999" customHeight="1" x14ac:dyDescent="0.2">
      <c r="B20" s="282"/>
      <c r="C20" s="283"/>
      <c r="D20" s="284"/>
      <c r="E20" s="182"/>
      <c r="F20" s="182"/>
      <c r="G20" s="182"/>
      <c r="H20" s="232" t="s">
        <v>21</v>
      </c>
      <c r="I20" s="232"/>
      <c r="J20" s="232"/>
      <c r="K20" s="16"/>
      <c r="L20" s="238"/>
      <c r="M20" s="238"/>
      <c r="N20" s="238"/>
      <c r="O20" s="182" t="s">
        <v>14</v>
      </c>
      <c r="P20" s="182"/>
      <c r="Q20" s="182"/>
      <c r="R20" s="16"/>
      <c r="S20" s="197"/>
      <c r="T20" s="129"/>
      <c r="U20" s="198"/>
      <c r="V20" s="191" t="s">
        <v>30</v>
      </c>
      <c r="W20" s="192"/>
      <c r="X20" s="193"/>
      <c r="Y20" s="16"/>
      <c r="Z20" s="182"/>
      <c r="AA20" s="182"/>
      <c r="AB20" s="182"/>
      <c r="AC20" s="178" t="s">
        <v>75</v>
      </c>
      <c r="AD20" s="179"/>
      <c r="AE20" s="179"/>
      <c r="AF20" s="179"/>
      <c r="AG20" s="179"/>
      <c r="AH20" s="179"/>
      <c r="AI20" s="179"/>
      <c r="AJ20" s="179"/>
      <c r="AK20" s="179"/>
      <c r="AL20" s="179"/>
      <c r="AM20" s="179"/>
      <c r="AN20" s="180"/>
      <c r="AO20" s="19"/>
    </row>
    <row r="21" spans="2:41" ht="16.649999999999999" customHeight="1" x14ac:dyDescent="0.2">
      <c r="B21" s="282"/>
      <c r="C21" s="283"/>
      <c r="D21" s="284"/>
      <c r="E21" s="183"/>
      <c r="F21" s="183"/>
      <c r="G21" s="183"/>
      <c r="H21" s="294" t="s">
        <v>4</v>
      </c>
      <c r="I21" s="294"/>
      <c r="J21" s="294"/>
      <c r="K21" s="16"/>
      <c r="L21" s="239"/>
      <c r="M21" s="239"/>
      <c r="N21" s="239"/>
      <c r="O21" s="294" t="s">
        <v>4</v>
      </c>
      <c r="P21" s="294"/>
      <c r="Q21" s="294"/>
      <c r="R21" s="16"/>
      <c r="S21" s="197"/>
      <c r="T21" s="129"/>
      <c r="U21" s="198"/>
      <c r="V21" s="194" t="s">
        <v>33</v>
      </c>
      <c r="W21" s="195"/>
      <c r="X21" s="196"/>
      <c r="Y21" s="16"/>
      <c r="Z21" s="183"/>
      <c r="AA21" s="183"/>
      <c r="AB21" s="183"/>
      <c r="AC21" s="178" t="s">
        <v>81</v>
      </c>
      <c r="AD21" s="179"/>
      <c r="AE21" s="179"/>
      <c r="AF21" s="179"/>
      <c r="AG21" s="179"/>
      <c r="AH21" s="179"/>
      <c r="AI21" s="179"/>
      <c r="AJ21" s="179"/>
      <c r="AK21" s="179"/>
      <c r="AL21" s="179"/>
      <c r="AM21" s="179"/>
      <c r="AN21" s="180"/>
      <c r="AO21" s="20"/>
    </row>
    <row r="22" spans="2:41" x14ac:dyDescent="0.2">
      <c r="B22" s="282"/>
      <c r="C22" s="283"/>
      <c r="D22" s="284"/>
      <c r="E22" s="184" t="s">
        <v>60</v>
      </c>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6"/>
    </row>
    <row r="23" spans="2:41" ht="30.6" customHeight="1" x14ac:dyDescent="0.2">
      <c r="B23" s="282"/>
      <c r="C23" s="283"/>
      <c r="D23" s="284"/>
      <c r="E23" s="200"/>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2"/>
    </row>
    <row r="24" spans="2:41" ht="30.6" customHeight="1" x14ac:dyDescent="0.2">
      <c r="B24" s="282"/>
      <c r="C24" s="283"/>
      <c r="D24" s="284"/>
      <c r="E24" s="200"/>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2"/>
    </row>
    <row r="25" spans="2:41" ht="30.6" customHeight="1" x14ac:dyDescent="0.2">
      <c r="B25" s="282"/>
      <c r="C25" s="283"/>
      <c r="D25" s="284"/>
      <c r="E25" s="200"/>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2"/>
    </row>
    <row r="26" spans="2:41" ht="25.2" customHeight="1" thickBot="1" x14ac:dyDescent="0.25">
      <c r="B26" s="285"/>
      <c r="C26" s="286"/>
      <c r="D26" s="287"/>
      <c r="E26" s="188" t="s">
        <v>151</v>
      </c>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90"/>
    </row>
    <row r="27" spans="2:41" ht="25.2" customHeight="1" thickBot="1" x14ac:dyDescent="0.25">
      <c r="B27" s="152" t="s">
        <v>69</v>
      </c>
      <c r="C27" s="153"/>
      <c r="D27" s="154"/>
      <c r="E27" s="203"/>
      <c r="F27" s="204"/>
      <c r="G27" s="66" t="s">
        <v>61</v>
      </c>
      <c r="H27" s="300" t="s">
        <v>152</v>
      </c>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2"/>
    </row>
    <row r="28" spans="2:41" ht="22.5" customHeight="1" x14ac:dyDescent="0.2">
      <c r="B28" s="105" t="s">
        <v>138</v>
      </c>
      <c r="C28" s="106"/>
      <c r="D28" s="107"/>
      <c r="E28" s="159" t="str">
        <f>IF(E9="インターンシップ","","指定なし")</f>
        <v>指定なし</v>
      </c>
      <c r="F28" s="160"/>
      <c r="G28" s="161"/>
      <c r="H28" s="36"/>
      <c r="I28" s="159" t="str">
        <f>IF(E9="インターンシップ","","学部1・2年生")</f>
        <v>学部1・2年生</v>
      </c>
      <c r="J28" s="160"/>
      <c r="K28" s="161"/>
      <c r="L28" s="36"/>
      <c r="M28" s="172" t="s">
        <v>93</v>
      </c>
      <c r="N28" s="173"/>
      <c r="O28" s="165" t="s">
        <v>95</v>
      </c>
      <c r="P28" s="166"/>
      <c r="Q28" s="288"/>
      <c r="R28" s="159" t="s">
        <v>155</v>
      </c>
      <c r="S28" s="160"/>
      <c r="T28" s="161"/>
      <c r="U28" s="32"/>
      <c r="V28" s="159" t="s">
        <v>139</v>
      </c>
      <c r="W28" s="160"/>
      <c r="X28" s="161"/>
      <c r="Y28" s="32"/>
      <c r="Z28" s="159" t="s">
        <v>140</v>
      </c>
      <c r="AA28" s="160"/>
      <c r="AB28" s="161"/>
      <c r="AC28" s="32"/>
      <c r="AD28" s="159" t="s">
        <v>86</v>
      </c>
      <c r="AE28" s="160"/>
      <c r="AF28" s="161"/>
      <c r="AG28" s="32"/>
      <c r="AH28" s="159" t="s">
        <v>89</v>
      </c>
      <c r="AI28" s="160"/>
      <c r="AJ28" s="161"/>
      <c r="AK28" s="32"/>
      <c r="AL28" s="159" t="s">
        <v>90</v>
      </c>
      <c r="AM28" s="160"/>
      <c r="AN28" s="161"/>
      <c r="AO28" s="33"/>
    </row>
    <row r="29" spans="2:41" ht="22.5" customHeight="1" thickBot="1" x14ac:dyDescent="0.25">
      <c r="B29" s="108"/>
      <c r="C29" s="109"/>
      <c r="D29" s="110"/>
      <c r="E29" s="163" t="s">
        <v>92</v>
      </c>
      <c r="F29" s="164"/>
      <c r="G29" s="164"/>
      <c r="H29" s="35"/>
      <c r="I29" s="164" t="s">
        <v>88</v>
      </c>
      <c r="J29" s="164"/>
      <c r="K29" s="169"/>
      <c r="L29" s="37"/>
      <c r="M29" s="174"/>
      <c r="N29" s="175"/>
      <c r="O29" s="167"/>
      <c r="P29" s="168"/>
      <c r="Q29" s="289"/>
      <c r="R29" s="163" t="s">
        <v>91</v>
      </c>
      <c r="S29" s="164"/>
      <c r="T29" s="169"/>
      <c r="U29" s="38"/>
      <c r="V29" s="163" t="s">
        <v>94</v>
      </c>
      <c r="W29" s="164"/>
      <c r="X29" s="169"/>
      <c r="Y29" s="38"/>
      <c r="Z29" s="163" t="s">
        <v>141</v>
      </c>
      <c r="AA29" s="164"/>
      <c r="AB29" s="169"/>
      <c r="AC29" s="38"/>
      <c r="AD29" s="163" t="s">
        <v>143</v>
      </c>
      <c r="AE29" s="164"/>
      <c r="AF29" s="169"/>
      <c r="AG29" s="38"/>
      <c r="AH29" s="163" t="s">
        <v>142</v>
      </c>
      <c r="AI29" s="164"/>
      <c r="AJ29" s="169"/>
      <c r="AK29" s="38"/>
      <c r="AL29" s="163" t="s">
        <v>87</v>
      </c>
      <c r="AM29" s="164"/>
      <c r="AN29" s="169"/>
      <c r="AO29" s="34"/>
    </row>
    <row r="30" spans="2:41" ht="36" customHeight="1" thickBot="1" x14ac:dyDescent="0.25">
      <c r="B30" s="105" t="s">
        <v>64</v>
      </c>
      <c r="C30" s="106"/>
      <c r="D30" s="106"/>
      <c r="E30" s="205" t="s">
        <v>168</v>
      </c>
      <c r="F30" s="170"/>
      <c r="G30" s="170"/>
      <c r="H30" s="170"/>
      <c r="I30" s="170"/>
      <c r="J30" s="170"/>
      <c r="K30" s="170"/>
      <c r="L30" s="206" t="s">
        <v>76</v>
      </c>
      <c r="M30" s="206"/>
      <c r="N30" s="206"/>
      <c r="O30" s="206"/>
      <c r="P30" s="206"/>
      <c r="Q30" s="151" t="str">
        <f>IF($E$30&lt;&gt;"全額支給",IF($E$30&lt;&gt;"支給しない","　一部支給の場合、限度額→","備考"),"")</f>
        <v>　一部支給の場合、限度額→</v>
      </c>
      <c r="R30" s="151"/>
      <c r="S30" s="151"/>
      <c r="T30" s="151"/>
      <c r="U30" s="297" t="str">
        <f>IF(E30="一部支給","回答してください","　")</f>
        <v>　</v>
      </c>
      <c r="V30" s="297"/>
      <c r="W30" s="297"/>
      <c r="X30" s="297"/>
      <c r="Y30" s="297"/>
      <c r="Z30" s="297"/>
      <c r="AA30" s="297"/>
      <c r="AB30" s="297"/>
      <c r="AC30" s="297"/>
      <c r="AD30" s="297"/>
      <c r="AE30" s="25" t="str">
        <f>IF($E$30&lt;&gt;"全額支給",IF($E$30&lt;&gt;"支給しない","円",""),"")</f>
        <v>円</v>
      </c>
      <c r="AF30" s="295" t="s">
        <v>156</v>
      </c>
      <c r="AG30" s="295"/>
      <c r="AH30" s="295"/>
      <c r="AI30" s="295"/>
      <c r="AJ30" s="295"/>
      <c r="AK30" s="295"/>
      <c r="AL30" s="295"/>
      <c r="AM30" s="295"/>
      <c r="AN30" s="295"/>
      <c r="AO30" s="296"/>
    </row>
    <row r="31" spans="2:41" ht="34.200000000000003" customHeight="1" x14ac:dyDescent="0.2">
      <c r="B31" s="105" t="s">
        <v>77</v>
      </c>
      <c r="C31" s="106"/>
      <c r="D31" s="107"/>
      <c r="E31" s="170" t="s">
        <v>168</v>
      </c>
      <c r="F31" s="170"/>
      <c r="G31" s="170"/>
      <c r="H31" s="170"/>
      <c r="I31" s="170"/>
      <c r="J31" s="170"/>
      <c r="K31" s="170"/>
      <c r="L31" s="206" t="s">
        <v>76</v>
      </c>
      <c r="M31" s="206"/>
      <c r="N31" s="206"/>
      <c r="O31" s="206"/>
      <c r="P31" s="206"/>
      <c r="Q31" s="151" t="str">
        <f>IF($E$31&lt;&gt;"全額支給",IF($E$31&lt;&gt;"支給しない","　一部支給の場合、限度額→",""),"")</f>
        <v>　一部支給の場合、限度額→</v>
      </c>
      <c r="R31" s="151"/>
      <c r="S31" s="151"/>
      <c r="T31" s="151"/>
      <c r="U31" s="212" t="str">
        <f>IF(E31="一部支給","回答してください","　")</f>
        <v>　</v>
      </c>
      <c r="V31" s="212"/>
      <c r="W31" s="212"/>
      <c r="X31" s="25" t="str">
        <f>IF($E$31&lt;&gt;"全額支給",IF($E$31&lt;&gt;"支給しない","円",""),"")</f>
        <v>円</v>
      </c>
      <c r="Y31" s="151" t="str">
        <f>IF($E$31&lt;&gt;"支給しない","（支給の場合）学生が帰省先から勤務先へ通える場合は支給しない→","")</f>
        <v>（支給の場合）学生が帰省先から勤務先へ通える場合は支給しない→</v>
      </c>
      <c r="Z31" s="151"/>
      <c r="AA31" s="151"/>
      <c r="AB31" s="151"/>
      <c r="AC31" s="151"/>
      <c r="AD31" s="151"/>
      <c r="AE31" s="151"/>
      <c r="AF31" s="151"/>
      <c r="AG31" s="151"/>
      <c r="AH31" s="151"/>
      <c r="AI31" s="151"/>
      <c r="AJ31" s="151"/>
      <c r="AK31" s="151"/>
      <c r="AL31" s="151"/>
      <c r="AM31" s="151"/>
      <c r="AN31" s="151"/>
      <c r="AO31" s="21"/>
    </row>
    <row r="32" spans="2:41" ht="13.8" thickBot="1" x14ac:dyDescent="0.25">
      <c r="B32" s="108"/>
      <c r="C32" s="109"/>
      <c r="D32" s="110"/>
      <c r="E32" s="171"/>
      <c r="F32" s="171"/>
      <c r="G32" s="171"/>
      <c r="H32" s="171"/>
      <c r="I32" s="171"/>
      <c r="J32" s="171"/>
      <c r="K32" s="171"/>
      <c r="L32" s="156" t="s">
        <v>113</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7"/>
    </row>
    <row r="33" spans="2:48" ht="15" customHeight="1" x14ac:dyDescent="0.2">
      <c r="B33" s="105" t="s">
        <v>65</v>
      </c>
      <c r="C33" s="106"/>
      <c r="D33" s="107"/>
      <c r="E33" s="205" t="s">
        <v>168</v>
      </c>
      <c r="F33" s="170"/>
      <c r="G33" s="170"/>
      <c r="H33" s="170"/>
      <c r="I33" s="170"/>
      <c r="J33" s="170"/>
      <c r="K33" s="170"/>
      <c r="L33" s="162" t="str">
        <f>IF($E$33&lt;&gt;"支給しない","（支給条件：","")</f>
        <v>（支給条件：</v>
      </c>
      <c r="M33" s="162"/>
      <c r="N33" s="162"/>
      <c r="O33" s="162"/>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22" t="str">
        <f>IF($E$33&lt;&gt;"支給しない","）","")</f>
        <v>）</v>
      </c>
    </row>
    <row r="34" spans="2:48" ht="14.25" customHeight="1" thickBot="1" x14ac:dyDescent="0.25">
      <c r="B34" s="108"/>
      <c r="C34" s="109"/>
      <c r="D34" s="110"/>
      <c r="E34" s="208"/>
      <c r="F34" s="171"/>
      <c r="G34" s="171"/>
      <c r="H34" s="171"/>
      <c r="I34" s="171"/>
      <c r="J34" s="171"/>
      <c r="K34" s="171"/>
      <c r="L34" s="176" t="s">
        <v>114</v>
      </c>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7"/>
    </row>
    <row r="35" spans="2:48" ht="20.399999999999999" customHeight="1" thickBot="1" x14ac:dyDescent="0.25">
      <c r="B35" s="105" t="s">
        <v>66</v>
      </c>
      <c r="C35" s="106"/>
      <c r="D35" s="107"/>
      <c r="E35" s="170" t="s">
        <v>168</v>
      </c>
      <c r="F35" s="170"/>
      <c r="G35" s="170"/>
      <c r="H35" s="170"/>
      <c r="I35" s="170"/>
      <c r="J35" s="170"/>
      <c r="K35" s="170"/>
      <c r="L35" s="162" t="str">
        <f>IF($E$35&lt;&gt;"支給しない","（支給条件：","")</f>
        <v>（支給条件：</v>
      </c>
      <c r="M35" s="162"/>
      <c r="N35" s="162"/>
      <c r="O35" s="162"/>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22" t="str">
        <f>IF($E$35&lt;&gt;"支給しない","）","")</f>
        <v>）</v>
      </c>
    </row>
    <row r="36" spans="2:48" ht="32.4" customHeight="1" x14ac:dyDescent="0.2">
      <c r="B36" s="105" t="s">
        <v>80</v>
      </c>
      <c r="C36" s="106"/>
      <c r="D36" s="106"/>
      <c r="E36" s="205" t="s">
        <v>168</v>
      </c>
      <c r="F36" s="170"/>
      <c r="G36" s="170"/>
      <c r="H36" s="170"/>
      <c r="I36" s="170"/>
      <c r="J36" s="170"/>
      <c r="K36" s="170"/>
      <c r="L36" s="206" t="s">
        <v>76</v>
      </c>
      <c r="M36" s="206"/>
      <c r="N36" s="206"/>
      <c r="O36" s="206"/>
      <c r="P36" s="206"/>
      <c r="Q36" s="151" t="str">
        <f>IF($E$36&lt;&gt;"全額支給",IF($E$36&lt;&gt;"支給しない","　一部支給の場合、限度額→",""),"")</f>
        <v>　一部支給の場合、限度額→</v>
      </c>
      <c r="R36" s="151"/>
      <c r="S36" s="151"/>
      <c r="T36" s="151"/>
      <c r="U36" s="212" t="str">
        <f>IF(E36="一部支給","回答してください","　")</f>
        <v>　</v>
      </c>
      <c r="V36" s="212"/>
      <c r="W36" s="212"/>
      <c r="X36" s="25" t="str">
        <f>IF($E$36&lt;&gt;"全額支給",IF($E$36&lt;&gt;"支給しない","円",""),"")</f>
        <v>円</v>
      </c>
      <c r="Y36" s="151" t="str">
        <f>IF($E$36&lt;&gt;"支給しない","（支給の場合）学生が帰省先から勤務先へ通える場合は支給しない→","")</f>
        <v>（支給の場合）学生が帰省先から勤務先へ通える場合は支給しない→</v>
      </c>
      <c r="Z36" s="151"/>
      <c r="AA36" s="151"/>
      <c r="AB36" s="151"/>
      <c r="AC36" s="151"/>
      <c r="AD36" s="151"/>
      <c r="AE36" s="151"/>
      <c r="AF36" s="151"/>
      <c r="AG36" s="151"/>
      <c r="AH36" s="151"/>
      <c r="AI36" s="151"/>
      <c r="AJ36" s="151"/>
      <c r="AK36" s="151"/>
      <c r="AL36" s="151"/>
      <c r="AM36" s="151"/>
      <c r="AN36" s="151"/>
      <c r="AO36" s="21"/>
    </row>
    <row r="37" spans="2:48" ht="19.2" customHeight="1" x14ac:dyDescent="0.2">
      <c r="B37" s="265"/>
      <c r="C37" s="266"/>
      <c r="D37" s="266"/>
      <c r="E37" s="292"/>
      <c r="F37" s="293"/>
      <c r="G37" s="293"/>
      <c r="H37" s="293"/>
      <c r="I37" s="293"/>
      <c r="J37" s="293"/>
      <c r="K37" s="293"/>
      <c r="L37" s="199" t="str">
        <f>IF($E$36&lt;&gt;"支給しない","支給の場合の提供方法（社員寮提供、ホテル提供、実費清算等）→","")</f>
        <v>支給の場合の提供方法（社員寮提供、ホテル提供、実費清算等）→</v>
      </c>
      <c r="M37" s="199"/>
      <c r="N37" s="199"/>
      <c r="O37" s="199"/>
      <c r="P37" s="199"/>
      <c r="Q37" s="199"/>
      <c r="R37" s="199"/>
      <c r="S37" s="199"/>
      <c r="T37" s="199"/>
      <c r="U37" s="199"/>
      <c r="V37" s="199"/>
      <c r="W37" s="199"/>
      <c r="X37" s="199"/>
      <c r="Y37" s="199"/>
      <c r="Z37" s="199"/>
      <c r="AA37" s="199"/>
      <c r="AB37" s="149"/>
      <c r="AC37" s="149"/>
      <c r="AD37" s="149"/>
      <c r="AE37" s="149"/>
      <c r="AF37" s="149"/>
      <c r="AG37" s="149"/>
      <c r="AH37" s="149"/>
      <c r="AI37" s="149"/>
      <c r="AJ37" s="149"/>
      <c r="AK37" s="149"/>
      <c r="AL37" s="149"/>
      <c r="AM37" s="149"/>
      <c r="AN37" s="149"/>
      <c r="AO37" s="150"/>
    </row>
    <row r="38" spans="2:48" ht="11.4" customHeight="1" x14ac:dyDescent="0.2">
      <c r="B38" s="265"/>
      <c r="C38" s="266"/>
      <c r="D38" s="266"/>
      <c r="E38" s="292"/>
      <c r="F38" s="293"/>
      <c r="G38" s="293"/>
      <c r="H38" s="293"/>
      <c r="I38" s="293"/>
      <c r="J38" s="293"/>
      <c r="K38" s="293"/>
      <c r="L38" s="158" t="str">
        <f>IF($E$36&lt;&gt;"支給しない","（提供条件）","")</f>
        <v>（提供条件）</v>
      </c>
      <c r="M38" s="158"/>
      <c r="N38" s="158"/>
      <c r="O38" s="158"/>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50"/>
    </row>
    <row r="39" spans="2:48" ht="13.8" thickBot="1" x14ac:dyDescent="0.25">
      <c r="B39" s="108"/>
      <c r="C39" s="109"/>
      <c r="D39" s="109"/>
      <c r="E39" s="208"/>
      <c r="F39" s="171"/>
      <c r="G39" s="171"/>
      <c r="H39" s="171"/>
      <c r="I39" s="171"/>
      <c r="J39" s="171"/>
      <c r="K39" s="171"/>
      <c r="L39" s="213" t="s">
        <v>84</v>
      </c>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4"/>
    </row>
    <row r="40" spans="2:48" ht="29.25" customHeight="1" x14ac:dyDescent="0.2">
      <c r="B40" s="265" t="s">
        <v>74</v>
      </c>
      <c r="C40" s="266"/>
      <c r="D40" s="267"/>
      <c r="E40" s="273"/>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5"/>
    </row>
    <row r="41" spans="2:48" ht="28.95" customHeight="1" thickBot="1" x14ac:dyDescent="0.25">
      <c r="B41" s="108"/>
      <c r="C41" s="109"/>
      <c r="D41" s="110"/>
      <c r="E41" s="276"/>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2:48" ht="29.25" customHeight="1" x14ac:dyDescent="0.2">
      <c r="B42" s="105" t="s">
        <v>67</v>
      </c>
      <c r="C42" s="106"/>
      <c r="D42" s="107"/>
      <c r="E42" s="273"/>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5"/>
    </row>
    <row r="43" spans="2:48" ht="29.25" customHeight="1" x14ac:dyDescent="0.2">
      <c r="B43" s="265"/>
      <c r="C43" s="266"/>
      <c r="D43" s="267"/>
      <c r="E43" s="200"/>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2"/>
      <c r="AT43" s="90"/>
      <c r="AU43" s="91"/>
      <c r="AV43" s="40"/>
    </row>
    <row r="44" spans="2:48" ht="13.8" thickBot="1" x14ac:dyDescent="0.25">
      <c r="B44" s="108"/>
      <c r="C44" s="109"/>
      <c r="D44" s="110"/>
      <c r="E44" s="268" t="s">
        <v>83</v>
      </c>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70"/>
      <c r="AT44" s="90"/>
      <c r="AU44" s="91"/>
      <c r="AV44" s="40"/>
    </row>
    <row r="45" spans="2:48" ht="21" customHeight="1" x14ac:dyDescent="0.2">
      <c r="B45" s="105" t="s">
        <v>58</v>
      </c>
      <c r="C45" s="121"/>
      <c r="D45" s="122"/>
      <c r="E45" s="162" t="s">
        <v>55</v>
      </c>
      <c r="F45" s="162"/>
      <c r="G45" s="162"/>
      <c r="H45" s="162"/>
      <c r="I45" s="155"/>
      <c r="J45" s="155"/>
      <c r="K45" s="155"/>
      <c r="L45" s="155"/>
      <c r="M45" s="155"/>
      <c r="N45" s="155"/>
      <c r="O45" s="155"/>
      <c r="P45" s="155"/>
      <c r="Q45" s="155"/>
      <c r="R45" s="155"/>
      <c r="S45" s="155"/>
      <c r="T45" s="155"/>
      <c r="U45" s="155"/>
      <c r="V45" s="155"/>
      <c r="W45" s="155"/>
      <c r="X45" s="155"/>
      <c r="Y45" s="155"/>
      <c r="Z45" s="162" t="s">
        <v>56</v>
      </c>
      <c r="AA45" s="162"/>
      <c r="AB45" s="162"/>
      <c r="AC45" s="216"/>
      <c r="AD45" s="216"/>
      <c r="AE45" s="216"/>
      <c r="AF45" s="216"/>
      <c r="AG45" s="216"/>
      <c r="AH45" s="216"/>
      <c r="AI45" s="216"/>
      <c r="AJ45" s="216"/>
      <c r="AK45" s="216"/>
      <c r="AL45" s="216"/>
      <c r="AM45" s="216"/>
      <c r="AN45" s="216"/>
      <c r="AO45" s="217"/>
      <c r="AT45" s="90"/>
      <c r="AU45" s="40"/>
      <c r="AV45" s="40"/>
    </row>
    <row r="46" spans="2:48" ht="21" customHeight="1" thickBot="1" x14ac:dyDescent="0.25">
      <c r="B46" s="126"/>
      <c r="C46" s="127"/>
      <c r="D46" s="128"/>
      <c r="E46" s="210" t="s">
        <v>57</v>
      </c>
      <c r="F46" s="210"/>
      <c r="G46" s="215"/>
      <c r="H46" s="215"/>
      <c r="I46" s="215"/>
      <c r="J46" s="215"/>
      <c r="K46" s="215"/>
      <c r="L46" s="215"/>
      <c r="M46" s="215"/>
      <c r="N46" s="215"/>
      <c r="O46" s="210" t="s">
        <v>153</v>
      </c>
      <c r="P46" s="210"/>
      <c r="Q46" s="220"/>
      <c r="R46" s="220"/>
      <c r="S46" s="220"/>
      <c r="T46" s="220"/>
      <c r="U46" s="220"/>
      <c r="V46" s="220"/>
      <c r="W46" s="220"/>
      <c r="X46" s="220"/>
      <c r="Y46" s="220"/>
      <c r="Z46" s="220"/>
      <c r="AA46" s="220"/>
      <c r="AB46" s="220"/>
      <c r="AC46" s="220"/>
      <c r="AD46" s="220"/>
      <c r="AE46" s="221" t="s">
        <v>154</v>
      </c>
      <c r="AF46" s="222"/>
      <c r="AG46" s="222"/>
      <c r="AH46" s="222"/>
      <c r="AI46" s="222"/>
      <c r="AJ46" s="222"/>
      <c r="AK46" s="222"/>
      <c r="AL46" s="222"/>
      <c r="AM46" s="222"/>
      <c r="AN46" s="222"/>
      <c r="AO46" s="223"/>
      <c r="AT46" s="90"/>
      <c r="AU46" s="40"/>
      <c r="AV46" s="40"/>
    </row>
    <row r="47" spans="2:48" ht="29.25" customHeight="1" thickBot="1" x14ac:dyDescent="0.25">
      <c r="B47" s="271" t="s">
        <v>59</v>
      </c>
      <c r="C47" s="272"/>
      <c r="D47" s="272"/>
      <c r="E47" s="26" t="s">
        <v>5</v>
      </c>
      <c r="F47" s="209"/>
      <c r="G47" s="209"/>
      <c r="H47" s="27" t="s">
        <v>52</v>
      </c>
      <c r="I47" s="209"/>
      <c r="J47" s="209"/>
      <c r="K47" s="211" t="s">
        <v>53</v>
      </c>
      <c r="L47" s="211"/>
      <c r="M47" s="211"/>
      <c r="N47" s="207"/>
      <c r="O47" s="207"/>
      <c r="P47" s="207"/>
      <c r="Q47" s="211" t="s">
        <v>54</v>
      </c>
      <c r="R47" s="211"/>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9"/>
      <c r="AU47" s="40"/>
      <c r="AV47" s="40"/>
    </row>
    <row r="48" spans="2:48" ht="7.5" customHeight="1" x14ac:dyDescent="0.2">
      <c r="B48" s="4"/>
      <c r="C48" s="4"/>
      <c r="D48" s="4"/>
      <c r="E48" s="3"/>
      <c r="F48" s="3"/>
      <c r="G48" s="5"/>
      <c r="H48" s="5"/>
      <c r="I48" s="5"/>
      <c r="J48" s="5"/>
      <c r="K48" s="5"/>
      <c r="L48" s="5"/>
      <c r="M48" s="5"/>
      <c r="N48" s="5"/>
      <c r="O48" s="3"/>
      <c r="P48" s="3"/>
      <c r="Q48" s="5"/>
      <c r="R48" s="5"/>
      <c r="S48" s="5"/>
      <c r="T48" s="5"/>
      <c r="U48" s="5"/>
      <c r="V48" s="5"/>
      <c r="W48" s="5"/>
      <c r="X48" s="5"/>
      <c r="Y48" s="5"/>
      <c r="Z48" s="3"/>
      <c r="AA48" s="3"/>
      <c r="AB48" s="3"/>
      <c r="AC48" s="6"/>
      <c r="AD48" s="7"/>
      <c r="AE48" s="7"/>
      <c r="AF48" s="7"/>
      <c r="AG48" s="7"/>
      <c r="AH48" s="7"/>
      <c r="AI48" s="7"/>
      <c r="AJ48" s="7"/>
      <c r="AK48" s="7"/>
      <c r="AL48" s="7"/>
      <c r="AM48" s="7"/>
      <c r="AN48" s="7"/>
      <c r="AO48" s="7"/>
      <c r="AU48" s="68"/>
      <c r="AV48" s="69"/>
    </row>
    <row r="49" spans="2:48" ht="7.5" customHeight="1"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U49" s="70"/>
      <c r="AV49" s="69"/>
    </row>
    <row r="50" spans="2:48" ht="21" customHeight="1" thickBot="1" x14ac:dyDescent="0.25">
      <c r="B50" s="97" t="s">
        <v>144</v>
      </c>
      <c r="AT50" s="92"/>
      <c r="AU50" s="93"/>
      <c r="AV50" s="94"/>
    </row>
    <row r="51" spans="2:48" ht="30" customHeight="1" thickBot="1" x14ac:dyDescent="0.25">
      <c r="B51" s="102" t="s">
        <v>145</v>
      </c>
      <c r="C51" s="103"/>
      <c r="D51" s="104"/>
      <c r="E51" s="147" t="str">
        <f>BI102</f>
        <v/>
      </c>
      <c r="F51" s="148"/>
      <c r="G51" s="148"/>
      <c r="H51" s="148"/>
      <c r="I51" s="148"/>
      <c r="J51" s="148"/>
      <c r="K51" s="117" t="s">
        <v>146</v>
      </c>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8"/>
    </row>
    <row r="52" spans="2:48" ht="18.600000000000001" customHeight="1" x14ac:dyDescent="0.2">
      <c r="B52" s="105" t="s">
        <v>147</v>
      </c>
      <c r="C52" s="106"/>
      <c r="D52" s="107"/>
      <c r="E52" s="111"/>
      <c r="F52" s="112"/>
      <c r="G52" s="112"/>
      <c r="H52" s="112"/>
      <c r="I52" s="112"/>
      <c r="J52" s="112"/>
      <c r="K52" s="112"/>
      <c r="L52" s="115" t="s">
        <v>109</v>
      </c>
      <c r="M52" s="115"/>
      <c r="N52" s="115"/>
      <c r="O52" s="115"/>
      <c r="P52" s="115"/>
      <c r="Q52" s="115"/>
      <c r="R52" s="115"/>
      <c r="S52" s="133" t="str">
        <f>IF($E$52="その他の期限","その他の期限の場合→","")</f>
        <v/>
      </c>
      <c r="T52" s="133"/>
      <c r="U52" s="133"/>
      <c r="V52" s="133"/>
      <c r="W52" s="133"/>
      <c r="X52" s="133"/>
      <c r="Y52" s="133"/>
      <c r="Z52" s="133"/>
      <c r="AA52" s="64"/>
      <c r="AB52" s="65" t="str">
        <f>IF($E$52="その他の期限","月","")</f>
        <v/>
      </c>
      <c r="AC52" s="64"/>
      <c r="AD52" s="65" t="str">
        <f>IF($E$52="その他の期限","日","")</f>
        <v/>
      </c>
      <c r="AE52" s="63"/>
      <c r="AF52" s="98" t="s">
        <v>171</v>
      </c>
      <c r="AG52" s="99"/>
      <c r="AH52" s="99"/>
      <c r="AI52" s="99"/>
      <c r="AJ52" s="99"/>
      <c r="AK52" s="99"/>
      <c r="AL52" s="99"/>
      <c r="AM52" s="99"/>
      <c r="AN52" s="99"/>
      <c r="AO52" s="100"/>
      <c r="AU52" s="40"/>
      <c r="AV52" s="40"/>
    </row>
    <row r="53" spans="2:48" ht="17.55" customHeight="1" thickBot="1" x14ac:dyDescent="0.25">
      <c r="B53" s="108"/>
      <c r="C53" s="109"/>
      <c r="D53" s="110"/>
      <c r="E53" s="113"/>
      <c r="F53" s="114"/>
      <c r="G53" s="114"/>
      <c r="H53" s="114"/>
      <c r="I53" s="114"/>
      <c r="J53" s="114"/>
      <c r="K53" s="114"/>
      <c r="L53" s="116"/>
      <c r="M53" s="116"/>
      <c r="N53" s="116"/>
      <c r="O53" s="116"/>
      <c r="P53" s="116"/>
      <c r="Q53" s="116"/>
      <c r="R53" s="116"/>
      <c r="S53" s="119" t="s">
        <v>85</v>
      </c>
      <c r="T53" s="119"/>
      <c r="U53" s="119"/>
      <c r="V53" s="119"/>
      <c r="W53" s="119"/>
      <c r="X53" s="119"/>
      <c r="Y53" s="119"/>
      <c r="Z53" s="119"/>
      <c r="AA53" s="119"/>
      <c r="AB53" s="119"/>
      <c r="AC53" s="119"/>
      <c r="AD53" s="119"/>
      <c r="AE53" s="119"/>
      <c r="AF53" s="119"/>
      <c r="AG53" s="119"/>
      <c r="AH53" s="119"/>
      <c r="AI53" s="119"/>
      <c r="AJ53" s="119"/>
      <c r="AK53" s="119"/>
      <c r="AL53" s="119"/>
      <c r="AM53" s="119"/>
      <c r="AN53" s="119"/>
      <c r="AO53" s="120"/>
    </row>
    <row r="54" spans="2:48" ht="14.25" customHeight="1" x14ac:dyDescent="0.2">
      <c r="B54" s="105" t="s">
        <v>78</v>
      </c>
      <c r="C54" s="121"/>
      <c r="D54" s="122"/>
      <c r="E54" s="139" t="s">
        <v>168</v>
      </c>
      <c r="F54" s="140"/>
      <c r="G54" s="140"/>
      <c r="H54" s="136" t="s">
        <v>111</v>
      </c>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8"/>
    </row>
    <row r="55" spans="2:48" ht="19.5" customHeight="1" x14ac:dyDescent="0.2">
      <c r="B55" s="123"/>
      <c r="C55" s="124"/>
      <c r="D55" s="125"/>
      <c r="E55" s="141"/>
      <c r="F55" s="142"/>
      <c r="G55" s="142"/>
      <c r="H55" s="129" t="str">
        <f>IF($E$54&lt;&gt;"選考なし","合否決定日：","")</f>
        <v>合否決定日：</v>
      </c>
      <c r="I55" s="129"/>
      <c r="J55" s="129"/>
      <c r="K55" s="129"/>
      <c r="L55" s="72"/>
      <c r="M55" s="28" t="str">
        <f>IF($E$54&lt;&gt;"選考なし","月","")</f>
        <v>月</v>
      </c>
      <c r="N55" s="72"/>
      <c r="O55" s="28" t="str">
        <f>IF($E$54&lt;&gt;"選考なし","日","")</f>
        <v>日</v>
      </c>
      <c r="P55" s="129" t="str">
        <f>IF($E$54&lt;&gt;"選考なし","選考試験の有無","")</f>
        <v>選考試験の有無</v>
      </c>
      <c r="Q55" s="129"/>
      <c r="R55" s="129"/>
      <c r="S55" s="129"/>
      <c r="T55" s="129"/>
      <c r="U55" s="72"/>
      <c r="V55" s="129" t="str">
        <f>IF($E$54&lt;&gt;"選考なし",(IF($U$55&lt;&gt;"無","選考試験日：","")),"")</f>
        <v>選考試験日：</v>
      </c>
      <c r="W55" s="129"/>
      <c r="X55" s="129"/>
      <c r="Y55" s="129"/>
      <c r="Z55" s="72"/>
      <c r="AA55" s="28" t="str">
        <f>IF($E$54&lt;&gt;"選考なし",(IF($U$55&lt;&gt;"無","月","")),"")</f>
        <v>月</v>
      </c>
      <c r="AB55" s="72"/>
      <c r="AC55" s="28" t="str">
        <f>IF($E$54&lt;&gt;"選考なし",(IF($U$55&lt;&gt;"無","日","")),"")</f>
        <v>日</v>
      </c>
      <c r="AD55" s="129" t="str">
        <f>IF($E$54&lt;&gt;"選考なし",(IF($U$55&lt;&gt;"無","選考場所：","")),"")</f>
        <v>選考場所：</v>
      </c>
      <c r="AE55" s="129"/>
      <c r="AF55" s="129"/>
      <c r="AG55" s="134"/>
      <c r="AH55" s="134"/>
      <c r="AI55" s="134"/>
      <c r="AJ55" s="134"/>
      <c r="AK55" s="134"/>
      <c r="AL55" s="134"/>
      <c r="AM55" s="134"/>
      <c r="AN55" s="134"/>
      <c r="AO55" s="135"/>
    </row>
    <row r="56" spans="2:48" ht="14.25" customHeight="1" thickBot="1" x14ac:dyDescent="0.25">
      <c r="B56" s="126"/>
      <c r="C56" s="127"/>
      <c r="D56" s="128"/>
      <c r="E56" s="143"/>
      <c r="F56" s="144"/>
      <c r="G56" s="144"/>
      <c r="H56" s="145" t="s">
        <v>110</v>
      </c>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6"/>
    </row>
    <row r="57" spans="2:48" ht="54" customHeight="1" thickBot="1" x14ac:dyDescent="0.25">
      <c r="B57" s="290" t="s">
        <v>79</v>
      </c>
      <c r="C57" s="291"/>
      <c r="D57" s="291"/>
      <c r="E57" s="130"/>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2"/>
    </row>
    <row r="58" spans="2:48" ht="7.5" customHeight="1" x14ac:dyDescent="0.2"/>
    <row r="59" spans="2:48" ht="13.2" customHeight="1" x14ac:dyDescent="0.2">
      <c r="B59" s="101" t="s">
        <v>157</v>
      </c>
      <c r="C59" s="101"/>
      <c r="D59" s="101"/>
      <c r="E59" s="101"/>
      <c r="F59" s="101"/>
      <c r="G59" s="101"/>
      <c r="H59" s="101"/>
      <c r="I59" s="101"/>
      <c r="J59" s="101"/>
      <c r="K59" s="101"/>
      <c r="L59" s="101"/>
      <c r="M59" s="101"/>
      <c r="N59" s="101"/>
      <c r="O59" s="101"/>
      <c r="P59" s="101"/>
      <c r="Q59" s="101"/>
      <c r="R59" s="101"/>
      <c r="S59" s="101"/>
      <c r="T59" s="101"/>
    </row>
    <row r="60" spans="2:48" x14ac:dyDescent="0.2">
      <c r="B60" s="264" t="s">
        <v>70</v>
      </c>
      <c r="C60" s="264"/>
      <c r="D60" s="264"/>
      <c r="E60" s="264"/>
      <c r="F60" s="264"/>
      <c r="G60" s="264"/>
      <c r="H60" s="264"/>
      <c r="I60" s="264"/>
      <c r="J60" s="264"/>
      <c r="K60" s="264"/>
      <c r="L60" s="264"/>
      <c r="M60" s="264"/>
      <c r="N60" s="264"/>
      <c r="O60" s="264"/>
      <c r="P60" s="264"/>
      <c r="Q60" s="264"/>
      <c r="R60" s="264"/>
      <c r="S60" s="264"/>
      <c r="T60" s="264"/>
      <c r="U60" s="263" t="s">
        <v>115</v>
      </c>
      <c r="V60" s="263"/>
      <c r="W60" s="263"/>
      <c r="X60" s="263"/>
      <c r="Y60" s="263"/>
      <c r="Z60" s="263"/>
      <c r="AA60" s="263"/>
      <c r="AB60" s="263"/>
      <c r="AC60" s="263"/>
      <c r="AD60" s="263"/>
      <c r="AE60" s="263"/>
      <c r="AF60" s="263"/>
      <c r="AG60" s="263"/>
      <c r="AH60" s="263"/>
      <c r="AI60" s="263"/>
      <c r="AJ60" s="263"/>
      <c r="AK60" s="263"/>
      <c r="AL60" s="263"/>
      <c r="AM60" s="263"/>
      <c r="AN60" s="263"/>
      <c r="AO60" s="263"/>
    </row>
    <row r="61" spans="2:48" ht="7.5" customHeight="1" x14ac:dyDescent="0.2"/>
    <row r="62" spans="2:48" ht="7.5" customHeight="1" x14ac:dyDescent="0.2">
      <c r="N62" s="8"/>
    </row>
    <row r="63" spans="2:48" ht="7.5" customHeight="1" x14ac:dyDescent="0.2"/>
    <row r="64" spans="2:48" ht="7.5" customHeight="1" x14ac:dyDescent="0.2"/>
    <row r="96" spans="48:48" x14ac:dyDescent="0.2">
      <c r="AV96" s="71"/>
    </row>
    <row r="97" spans="48:61" x14ac:dyDescent="0.2">
      <c r="AV97" s="71"/>
    </row>
    <row r="98" spans="48:61" x14ac:dyDescent="0.2">
      <c r="AV98" s="71"/>
    </row>
    <row r="99" spans="48:61" x14ac:dyDescent="0.2">
      <c r="AV99" s="71"/>
    </row>
    <row r="100" spans="48:61" x14ac:dyDescent="0.2">
      <c r="AV100" s="71"/>
      <c r="BA100" s="76" t="s">
        <v>148</v>
      </c>
      <c r="BB100" s="88">
        <v>45866</v>
      </c>
      <c r="BD100" s="82"/>
      <c r="BE100" s="83" t="s">
        <v>161</v>
      </c>
      <c r="BF100" s="84" t="s">
        <v>162</v>
      </c>
      <c r="BG100" s="84"/>
      <c r="BH100" s="84" t="s">
        <v>165</v>
      </c>
      <c r="BI100" s="86" t="s">
        <v>167</v>
      </c>
    </row>
    <row r="101" spans="48:61" ht="13.8" thickBot="1" x14ac:dyDescent="0.25">
      <c r="AV101" s="71"/>
      <c r="BA101" s="76" t="s">
        <v>149</v>
      </c>
      <c r="BB101" s="89">
        <v>45886</v>
      </c>
      <c r="BD101" s="77" t="s">
        <v>158</v>
      </c>
      <c r="BE101" s="78" t="s">
        <v>159</v>
      </c>
      <c r="BF101" s="79" t="s">
        <v>163</v>
      </c>
      <c r="BG101" s="80" t="s">
        <v>160</v>
      </c>
      <c r="BH101" s="80" t="s">
        <v>164</v>
      </c>
      <c r="BI101" s="81" t="s">
        <v>166</v>
      </c>
    </row>
    <row r="102" spans="48:61" ht="13.8" thickTop="1" x14ac:dyDescent="0.2">
      <c r="AV102" s="71"/>
      <c r="BA102" s="76" t="s">
        <v>150</v>
      </c>
      <c r="BB102" s="89">
        <v>45863</v>
      </c>
      <c r="BD102" s="73">
        <f>$E$52</f>
        <v>0</v>
      </c>
      <c r="BE102" s="75" t="e">
        <f>IF($BD$102="その他の期限",IF(OR($AA$52="",$AC$52=""),"",DATEVALUE($AA$1&amp;"/"&amp;$AA$52&amp;"/"&amp;$AC$52)),DATEVALUE($AA$1&amp;"/"&amp;TEXT($BD$102,"mm/dd")))</f>
        <v>#VALUE!</v>
      </c>
      <c r="BF102" s="74" t="e">
        <f>IF($BE$102="","",$BE$102-7)</f>
        <v>#VALUE!</v>
      </c>
      <c r="BG102" s="85" t="e">
        <f>TEXT($BF$102,"aaa")</f>
        <v>#VALUE!</v>
      </c>
      <c r="BH102" s="85" t="e">
        <f>IF($BE$102="","",IF(AND($BF$102&gt;=$BB$100,$BF$102&lt;=$BB$101),"内","外"))</f>
        <v>#VALUE!</v>
      </c>
      <c r="BI102" s="87" t="str">
        <f>IFERROR(IF($BE$102="","",IF($BH$102="外",IF($BG$102="土",$BF$102-1,IF($BG$102="日",$BF$102-2,$BF$102)),$BB$102)),"")</f>
        <v/>
      </c>
    </row>
    <row r="103" spans="48:61" x14ac:dyDescent="0.2">
      <c r="AV103" s="71"/>
    </row>
    <row r="104" spans="48:61" x14ac:dyDescent="0.2">
      <c r="AV104" s="71"/>
    </row>
    <row r="105" spans="48:61" x14ac:dyDescent="0.2">
      <c r="AV105" s="71"/>
    </row>
    <row r="106" spans="48:61" x14ac:dyDescent="0.2">
      <c r="AV106" s="71"/>
    </row>
    <row r="107" spans="48:61" x14ac:dyDescent="0.2">
      <c r="AV107" s="71"/>
    </row>
    <row r="108" spans="48:61" x14ac:dyDescent="0.2">
      <c r="AV108" s="71"/>
    </row>
    <row r="109" spans="48:61" x14ac:dyDescent="0.2">
      <c r="AV109" s="71"/>
    </row>
    <row r="110" spans="48:61" x14ac:dyDescent="0.2">
      <c r="AV110" s="71"/>
    </row>
    <row r="111" spans="48:61" x14ac:dyDescent="0.2">
      <c r="AV111" s="71"/>
    </row>
    <row r="112" spans="48:61" x14ac:dyDescent="0.2">
      <c r="AV112" s="71"/>
    </row>
    <row r="113" spans="48:48" x14ac:dyDescent="0.2">
      <c r="AV113" s="71"/>
    </row>
    <row r="114" spans="48:48" x14ac:dyDescent="0.2">
      <c r="AV114" s="71"/>
    </row>
    <row r="115" spans="48:48" x14ac:dyDescent="0.2">
      <c r="AV115" s="71"/>
    </row>
    <row r="116" spans="48:48" x14ac:dyDescent="0.2">
      <c r="AV116" s="71"/>
    </row>
    <row r="117" spans="48:48" x14ac:dyDescent="0.2">
      <c r="AV117" s="71"/>
    </row>
    <row r="118" spans="48:48" x14ac:dyDescent="0.2">
      <c r="AV118" s="71"/>
    </row>
    <row r="119" spans="48:48" x14ac:dyDescent="0.2">
      <c r="AV119" s="71"/>
    </row>
    <row r="120" spans="48:48" x14ac:dyDescent="0.2">
      <c r="AV120" s="71"/>
    </row>
    <row r="121" spans="48:48" x14ac:dyDescent="0.2">
      <c r="AV121" s="71"/>
    </row>
    <row r="122" spans="48:48" x14ac:dyDescent="0.2">
      <c r="AV122" s="71"/>
    </row>
    <row r="123" spans="48:48" x14ac:dyDescent="0.2">
      <c r="AV123" s="71"/>
    </row>
    <row r="124" spans="48:48" x14ac:dyDescent="0.2">
      <c r="AV124" s="71"/>
    </row>
    <row r="125" spans="48:48" x14ac:dyDescent="0.2">
      <c r="AV125" s="71"/>
    </row>
    <row r="194" spans="1:1" x14ac:dyDescent="0.2">
      <c r="A194" s="1" t="s">
        <v>98</v>
      </c>
    </row>
  </sheetData>
  <sheetProtection algorithmName="SHA-512" hashValue="fk4W8hKjBAohN03fd1cfZnGEFEhfGTLdO5XvDvT9OKFuqDXEJZptxS/0KbBD3aqB7V9Pwks9clhPzigxWLcnBA==" saltValue="t86b/Wp1anq9Ok5LA/4wUQ==" spinCount="100000" sheet="1" objects="1" scenarios="1"/>
  <dataConsolidate/>
  <mergeCells count="177">
    <mergeCell ref="V17:X17"/>
    <mergeCell ref="V19:X19"/>
    <mergeCell ref="O15:Q15"/>
    <mergeCell ref="V18:X18"/>
    <mergeCell ref="O21:Q21"/>
    <mergeCell ref="H21:J21"/>
    <mergeCell ref="V29:X29"/>
    <mergeCell ref="AF30:AO30"/>
    <mergeCell ref="U30:AD30"/>
    <mergeCell ref="B1:Z1"/>
    <mergeCell ref="AA1:AC1"/>
    <mergeCell ref="Z45:AB45"/>
    <mergeCell ref="AH28:AJ28"/>
    <mergeCell ref="H27:AO27"/>
    <mergeCell ref="B31:D32"/>
    <mergeCell ref="B3:C3"/>
    <mergeCell ref="B36:D39"/>
    <mergeCell ref="L9:AO9"/>
    <mergeCell ref="E8:AO8"/>
    <mergeCell ref="S10:U10"/>
    <mergeCell ref="AJ10:AL10"/>
    <mergeCell ref="W10:X10"/>
    <mergeCell ref="B10:D11"/>
    <mergeCell ref="E11:AO11"/>
    <mergeCell ref="AF3:AH3"/>
    <mergeCell ref="AC6:AO7"/>
    <mergeCell ref="Z12:AO12"/>
    <mergeCell ref="V16:X16"/>
    <mergeCell ref="U60:AO60"/>
    <mergeCell ref="B60:T60"/>
    <mergeCell ref="B40:D41"/>
    <mergeCell ref="B42:D44"/>
    <mergeCell ref="E44:AO44"/>
    <mergeCell ref="B47:D47"/>
    <mergeCell ref="F47:G47"/>
    <mergeCell ref="E40:AO41"/>
    <mergeCell ref="B13:D26"/>
    <mergeCell ref="E35:K35"/>
    <mergeCell ref="Q28:Q29"/>
    <mergeCell ref="R29:T29"/>
    <mergeCell ref="AL29:AN29"/>
    <mergeCell ref="AD28:AF28"/>
    <mergeCell ref="AD29:AF29"/>
    <mergeCell ref="AL28:AN28"/>
    <mergeCell ref="AC17:AN17"/>
    <mergeCell ref="P35:AN35"/>
    <mergeCell ref="H18:J18"/>
    <mergeCell ref="H19:J19"/>
    <mergeCell ref="AC14:AN14"/>
    <mergeCell ref="O18:Q18"/>
    <mergeCell ref="H20:J20"/>
    <mergeCell ref="B57:D57"/>
    <mergeCell ref="Z6:AB7"/>
    <mergeCell ref="E6:Y6"/>
    <mergeCell ref="B12:D12"/>
    <mergeCell ref="O13:Q13"/>
    <mergeCell ref="B6:D6"/>
    <mergeCell ref="B7:D7"/>
    <mergeCell ref="E10:F10"/>
    <mergeCell ref="AN10:AO10"/>
    <mergeCell ref="Y10:AA10"/>
    <mergeCell ref="B8:D8"/>
    <mergeCell ref="B9:D9"/>
    <mergeCell ref="E7:Y7"/>
    <mergeCell ref="AI3:AJ3"/>
    <mergeCell ref="E9:J9"/>
    <mergeCell ref="R12:U12"/>
    <mergeCell ref="K12:N12"/>
    <mergeCell ref="AC13:AN13"/>
    <mergeCell ref="O19:Q19"/>
    <mergeCell ref="AC19:AN19"/>
    <mergeCell ref="H15:J15"/>
    <mergeCell ref="H17:J17"/>
    <mergeCell ref="E12:J12"/>
    <mergeCell ref="O12:Q12"/>
    <mergeCell ref="O17:Q17"/>
    <mergeCell ref="H16:J16"/>
    <mergeCell ref="H14:J14"/>
    <mergeCell ref="O16:Q16"/>
    <mergeCell ref="L13:N21"/>
    <mergeCell ref="AC16:AN16"/>
    <mergeCell ref="AC18:AN18"/>
    <mergeCell ref="E13:G21"/>
    <mergeCell ref="S13:U18"/>
    <mergeCell ref="V13:X13"/>
    <mergeCell ref="V14:X14"/>
    <mergeCell ref="O20:Q20"/>
    <mergeCell ref="V12:Y12"/>
    <mergeCell ref="N47:P47"/>
    <mergeCell ref="L36:P36"/>
    <mergeCell ref="Y31:AN31"/>
    <mergeCell ref="L33:O33"/>
    <mergeCell ref="E33:K34"/>
    <mergeCell ref="I47:J47"/>
    <mergeCell ref="E46:F46"/>
    <mergeCell ref="K47:M47"/>
    <mergeCell ref="Q47:R47"/>
    <mergeCell ref="U31:W31"/>
    <mergeCell ref="L39:AO39"/>
    <mergeCell ref="G46:N46"/>
    <mergeCell ref="AC45:AO45"/>
    <mergeCell ref="Y36:AN36"/>
    <mergeCell ref="Q31:T31"/>
    <mergeCell ref="L31:P31"/>
    <mergeCell ref="E45:H45"/>
    <mergeCell ref="S47:AO47"/>
    <mergeCell ref="Q46:AD46"/>
    <mergeCell ref="AE46:AO46"/>
    <mergeCell ref="E42:AO43"/>
    <mergeCell ref="E36:K39"/>
    <mergeCell ref="AB37:AO37"/>
    <mergeCell ref="U36:W36"/>
    <mergeCell ref="AC20:AN20"/>
    <mergeCell ref="AC21:AN21"/>
    <mergeCell ref="Z13:AB21"/>
    <mergeCell ref="AC15:AN15"/>
    <mergeCell ref="E22:AO22"/>
    <mergeCell ref="H13:J13"/>
    <mergeCell ref="I45:Y45"/>
    <mergeCell ref="E26:AO26"/>
    <mergeCell ref="V20:X20"/>
    <mergeCell ref="V21:X21"/>
    <mergeCell ref="S19:U21"/>
    <mergeCell ref="O14:Q14"/>
    <mergeCell ref="L37:AA37"/>
    <mergeCell ref="Z28:AB28"/>
    <mergeCell ref="E23:AO25"/>
    <mergeCell ref="E27:F27"/>
    <mergeCell ref="AH29:AJ29"/>
    <mergeCell ref="R28:T28"/>
    <mergeCell ref="V28:X28"/>
    <mergeCell ref="E30:K30"/>
    <mergeCell ref="Z29:AB29"/>
    <mergeCell ref="L30:P30"/>
    <mergeCell ref="Q30:T30"/>
    <mergeCell ref="V15:X15"/>
    <mergeCell ref="B45:D46"/>
    <mergeCell ref="P38:AO38"/>
    <mergeCell ref="Q36:T36"/>
    <mergeCell ref="B27:D27"/>
    <mergeCell ref="B35:D35"/>
    <mergeCell ref="B28:D29"/>
    <mergeCell ref="P33:AN33"/>
    <mergeCell ref="L32:AO32"/>
    <mergeCell ref="L38:O38"/>
    <mergeCell ref="E28:G28"/>
    <mergeCell ref="B30:D30"/>
    <mergeCell ref="L35:O35"/>
    <mergeCell ref="B33:D34"/>
    <mergeCell ref="E29:G29"/>
    <mergeCell ref="O28:P29"/>
    <mergeCell ref="I29:K29"/>
    <mergeCell ref="E31:K32"/>
    <mergeCell ref="I28:K28"/>
    <mergeCell ref="M28:N29"/>
    <mergeCell ref="L34:AO34"/>
    <mergeCell ref="O46:P46"/>
    <mergeCell ref="AF52:AO52"/>
    <mergeCell ref="B59:T59"/>
    <mergeCell ref="B51:D51"/>
    <mergeCell ref="B52:D53"/>
    <mergeCell ref="E52:K53"/>
    <mergeCell ref="L52:R53"/>
    <mergeCell ref="K51:AO51"/>
    <mergeCell ref="S53:AO53"/>
    <mergeCell ref="B54:D56"/>
    <mergeCell ref="V55:Y55"/>
    <mergeCell ref="E57:AO57"/>
    <mergeCell ref="H55:K55"/>
    <mergeCell ref="AD55:AF55"/>
    <mergeCell ref="P55:T55"/>
    <mergeCell ref="S52:Z52"/>
    <mergeCell ref="AG55:AO55"/>
    <mergeCell ref="H54:AO54"/>
    <mergeCell ref="E54:G56"/>
    <mergeCell ref="H56:AO56"/>
    <mergeCell ref="E51:J51"/>
  </mergeCells>
  <phoneticPr fontId="1"/>
  <conditionalFormatting sqref="K12:N12">
    <cfRule type="cellIs" dxfId="90" priority="157" stopIfTrue="1" operator="equal">
      <formula>"研修地"</formula>
    </cfRule>
  </conditionalFormatting>
  <conditionalFormatting sqref="E7:Y7">
    <cfRule type="containsBlanks" dxfId="89" priority="158" stopIfTrue="1">
      <formula>LEN(TRIM(E7))=0</formula>
    </cfRule>
  </conditionalFormatting>
  <conditionalFormatting sqref="U30">
    <cfRule type="cellIs" dxfId="88" priority="148" stopIfTrue="1" operator="equal">
      <formula>"回答してください"</formula>
    </cfRule>
  </conditionalFormatting>
  <conditionalFormatting sqref="U31:W31">
    <cfRule type="cellIs" dxfId="87" priority="147" stopIfTrue="1" operator="equal">
      <formula>"回答してください"</formula>
    </cfRule>
  </conditionalFormatting>
  <conditionalFormatting sqref="U36:W36">
    <cfRule type="cellIs" dxfId="86" priority="146" stopIfTrue="1" operator="equal">
      <formula>"回答してください"</formula>
    </cfRule>
  </conditionalFormatting>
  <conditionalFormatting sqref="E9:J9">
    <cfRule type="cellIs" dxfId="85" priority="7" stopIfTrue="1" operator="equal">
      <formula>"選択してください"</formula>
    </cfRule>
    <cfRule type="containsBlanks" dxfId="84" priority="161" stopIfTrue="1">
      <formula>LEN(TRIM(E9))=0</formula>
    </cfRule>
  </conditionalFormatting>
  <conditionalFormatting sqref="E30:K39">
    <cfRule type="cellIs" dxfId="83" priority="1" stopIfTrue="1" operator="equal">
      <formula>"選択してください"</formula>
    </cfRule>
  </conditionalFormatting>
  <conditionalFormatting sqref="E54:G56 E12:J12 E52">
    <cfRule type="cellIs" dxfId="82" priority="6" stopIfTrue="1" operator="equal">
      <formula>"選択してください"</formula>
    </cfRule>
  </conditionalFormatting>
  <conditionalFormatting sqref="E6:Y6">
    <cfRule type="containsBlanks" dxfId="81" priority="140" stopIfTrue="1">
      <formula>LEN(TRIM(E6))=0</formula>
    </cfRule>
  </conditionalFormatting>
  <conditionalFormatting sqref="AC6:AO7 E8:AO8 G10 I10 M10 O10">
    <cfRule type="containsBlanks" dxfId="80" priority="139" stopIfTrue="1">
      <formula>LEN(TRIM(E6))=0</formula>
    </cfRule>
  </conditionalFormatting>
  <conditionalFormatting sqref="V10 AB10 AD10 AG10 AI10 AM10">
    <cfRule type="containsBlanks" dxfId="79" priority="138" stopIfTrue="1">
      <formula>LEN(TRIM(V10))=0</formula>
    </cfRule>
  </conditionalFormatting>
  <conditionalFormatting sqref="E23:AO25">
    <cfRule type="containsBlanks" dxfId="78" priority="137" stopIfTrue="1">
      <formula>LEN(TRIM(E23))=0</formula>
    </cfRule>
  </conditionalFormatting>
  <conditionalFormatting sqref="E27:F27">
    <cfRule type="containsBlanks" dxfId="77" priority="135" stopIfTrue="1">
      <formula>LEN(TRIM(E27))=0</formula>
    </cfRule>
  </conditionalFormatting>
  <conditionalFormatting sqref="L55">
    <cfRule type="notContainsBlanks" priority="128" stopIfTrue="1">
      <formula>LEN(TRIM(L55))&gt;0</formula>
    </cfRule>
    <cfRule type="expression" dxfId="76" priority="132">
      <formula>$E$54="選考あり"</formula>
    </cfRule>
  </conditionalFormatting>
  <conditionalFormatting sqref="N55">
    <cfRule type="notContainsBlanks" priority="126" stopIfTrue="1">
      <formula>LEN(TRIM(N55))&gt;0</formula>
    </cfRule>
    <cfRule type="expression" dxfId="75" priority="127">
      <formula>$E$54="選考あり"</formula>
    </cfRule>
  </conditionalFormatting>
  <conditionalFormatting sqref="Z55">
    <cfRule type="notContainsBlanks" priority="125" stopIfTrue="1">
      <formula>LEN(TRIM(Z55))&gt;0</formula>
    </cfRule>
    <cfRule type="expression" dxfId="74" priority="160">
      <formula>$U$55="有"</formula>
    </cfRule>
  </conditionalFormatting>
  <conditionalFormatting sqref="AA52">
    <cfRule type="notContainsBlanks" priority="119" stopIfTrue="1">
      <formula>LEN(TRIM(AA52))&gt;0</formula>
    </cfRule>
    <cfRule type="expression" dxfId="73" priority="120">
      <formula>$E$52="その他の期限"</formula>
    </cfRule>
  </conditionalFormatting>
  <conditionalFormatting sqref="AC52">
    <cfRule type="notContainsBlanks" priority="117" stopIfTrue="1">
      <formula>LEN(TRIM(AC52))&gt;0</formula>
    </cfRule>
    <cfRule type="expression" dxfId="72" priority="118">
      <formula>$E$52="その他の期限"</formula>
    </cfRule>
  </conditionalFormatting>
  <conditionalFormatting sqref="K13">
    <cfRule type="expression" dxfId="71" priority="114" stopIfTrue="1">
      <formula>COUNTA(K13:K21,R13:R21,Y13:Y21,AO13:AO21)=0</formula>
    </cfRule>
  </conditionalFormatting>
  <conditionalFormatting sqref="K14">
    <cfRule type="expression" dxfId="70" priority="113" stopIfTrue="1">
      <formula>COUNTA(K13:K21,R13:R21,Y13:Y21,AO13:AO21)=0</formula>
    </cfRule>
  </conditionalFormatting>
  <conditionalFormatting sqref="K15">
    <cfRule type="expression" dxfId="69" priority="112" stopIfTrue="1">
      <formula>COUNTA(K13:K21,R13:R21,Y13:Y21,AO13:AO21)=0</formula>
    </cfRule>
  </conditionalFormatting>
  <conditionalFormatting sqref="K16">
    <cfRule type="expression" dxfId="68" priority="111" stopIfTrue="1">
      <formula>COUNTA(K13:K21,R13:R21,Y13:Y21,AO13:AO21)=0</formula>
    </cfRule>
  </conditionalFormatting>
  <conditionalFormatting sqref="K17">
    <cfRule type="expression" dxfId="67" priority="110" stopIfTrue="1">
      <formula>COUNTA(K13:K21,R13:R21,Y13:Y21,AO13:AO21)=0</formula>
    </cfRule>
  </conditionalFormatting>
  <conditionalFormatting sqref="K18">
    <cfRule type="expression" dxfId="66" priority="109" stopIfTrue="1">
      <formula>COUNTA(K13:K21,R13:R21,Y13:Y21,AO13:AO21)=0</formula>
    </cfRule>
  </conditionalFormatting>
  <conditionalFormatting sqref="K19">
    <cfRule type="expression" dxfId="65" priority="108" stopIfTrue="1">
      <formula>COUNTA(K13:K21,R13:R21,Y13:Y21,AO13:AO21)=0</formula>
    </cfRule>
  </conditionalFormatting>
  <conditionalFormatting sqref="K20">
    <cfRule type="expression" dxfId="64" priority="107" stopIfTrue="1">
      <formula>COUNTA(K13:K21,R13:R21,Y13:Y21,AO13:AO21)=0</formula>
    </cfRule>
  </conditionalFormatting>
  <conditionalFormatting sqref="K21">
    <cfRule type="expression" dxfId="63" priority="106" stopIfTrue="1">
      <formula>COUNTA(K13:K21,R13:R21,Y13:Y21,AO13:AO21)=0</formula>
    </cfRule>
  </conditionalFormatting>
  <conditionalFormatting sqref="R13">
    <cfRule type="expression" dxfId="62" priority="105" stopIfTrue="1">
      <formula>COUNTA(K13:K21,R13:R21,Y13:Y21,AO13:AO21)=0</formula>
    </cfRule>
  </conditionalFormatting>
  <conditionalFormatting sqref="R14">
    <cfRule type="expression" dxfId="61" priority="104" stopIfTrue="1">
      <formula>COUNTA(K13:K21,R13:R21,Y13:Y21,AO13:AO21)=0</formula>
    </cfRule>
  </conditionalFormatting>
  <conditionalFormatting sqref="R15">
    <cfRule type="expression" dxfId="60" priority="103" stopIfTrue="1">
      <formula>COUNTA(K13:K21,R13:R21,Y13:Y21,AO13:AO21)=0</formula>
    </cfRule>
  </conditionalFormatting>
  <conditionalFormatting sqref="R16">
    <cfRule type="expression" dxfId="59" priority="102" stopIfTrue="1">
      <formula>COUNTA(K13:K21,R13:R21,Y13:Y21,AO13:AO21)=0</formula>
    </cfRule>
  </conditionalFormatting>
  <conditionalFormatting sqref="R17">
    <cfRule type="expression" dxfId="58" priority="101" stopIfTrue="1">
      <formula>COUNTA(K13:K21,R13:R21,Y13:Y21,AO13:AO21)=0</formula>
    </cfRule>
  </conditionalFormatting>
  <conditionalFormatting sqref="R18">
    <cfRule type="expression" dxfId="57" priority="100" stopIfTrue="1">
      <formula>COUNTA(K13:K21,R13:R21,Y13:Y21,AO13:AO21)=0</formula>
    </cfRule>
  </conditionalFormatting>
  <conditionalFormatting sqref="R19">
    <cfRule type="expression" dxfId="56" priority="99" stopIfTrue="1">
      <formula>COUNTA(K13:K21,R13:R21,Y13:Y21,AO13:AO21)=0</formula>
    </cfRule>
  </conditionalFormatting>
  <conditionalFormatting sqref="R20">
    <cfRule type="expression" dxfId="55" priority="98" stopIfTrue="1">
      <formula>COUNTA(K13:K21,R13:R21,Y13:Y21,AO13:AO21)=0</formula>
    </cfRule>
  </conditionalFormatting>
  <conditionalFormatting sqref="R21">
    <cfRule type="expression" dxfId="54" priority="97" stopIfTrue="1">
      <formula>COUNTA(K13:K21,R13:R21,Y13:Y21,AO13:AO21)=0</formula>
    </cfRule>
  </conditionalFormatting>
  <conditionalFormatting sqref="Y13">
    <cfRule type="expression" dxfId="53" priority="78" stopIfTrue="1">
      <formula>COUNTA(K13:K21,R13:R21,Y13:Y21,AO13:AO21)=0</formula>
    </cfRule>
  </conditionalFormatting>
  <conditionalFormatting sqref="Y14">
    <cfRule type="expression" dxfId="52" priority="77" stopIfTrue="1">
      <formula>COUNTA(K13:K21,R13:R21,Y13:Y21,AO13:AO21)=0</formula>
    </cfRule>
  </conditionalFormatting>
  <conditionalFormatting sqref="Y15">
    <cfRule type="expression" dxfId="51" priority="76" stopIfTrue="1">
      <formula>COUNTA(K13:K21,R13:R21,Y13:Y21,AO13:AO21)=0</formula>
    </cfRule>
  </conditionalFormatting>
  <conditionalFormatting sqref="Y16">
    <cfRule type="expression" dxfId="50" priority="75" stopIfTrue="1">
      <formula>COUNTA(K13:K21,R13:R21,Y13:Y21,AO13:AO21)=0</formula>
    </cfRule>
  </conditionalFormatting>
  <conditionalFormatting sqref="Y17">
    <cfRule type="expression" dxfId="49" priority="74" stopIfTrue="1">
      <formula>COUNTA(K13:K21,R13:R21,Y13:Y21,AO13:AO21)=0</formula>
    </cfRule>
  </conditionalFormatting>
  <conditionalFormatting sqref="Y18">
    <cfRule type="expression" dxfId="48" priority="73" stopIfTrue="1">
      <formula>COUNTA(K13:K21,R13:R21,Y13:Y21,AO13:AO21)=0</formula>
    </cfRule>
  </conditionalFormatting>
  <conditionalFormatting sqref="Y19">
    <cfRule type="expression" dxfId="47" priority="72" stopIfTrue="1">
      <formula>COUNTA(K13:K21,R13:R21,Y13:Y21,AO13:AO21)=0</formula>
    </cfRule>
  </conditionalFormatting>
  <conditionalFormatting sqref="Y20">
    <cfRule type="expression" dxfId="46" priority="71" stopIfTrue="1">
      <formula>COUNTA(K13:K21,R13:R21,Y13:Y21,AO13:AO21)=0</formula>
    </cfRule>
  </conditionalFormatting>
  <conditionalFormatting sqref="Y21">
    <cfRule type="expression" dxfId="45" priority="70" stopIfTrue="1">
      <formula>COUNTA(K13:K21,R13:R21,Y13:Y21,AO13:AO21)=0</formula>
    </cfRule>
  </conditionalFormatting>
  <conditionalFormatting sqref="AO13">
    <cfRule type="expression" dxfId="44" priority="69" stopIfTrue="1">
      <formula>COUNTA(K13:K21,R13:R21,Y13:Y21,AO13:AO21)=0</formula>
    </cfRule>
  </conditionalFormatting>
  <conditionalFormatting sqref="AO14">
    <cfRule type="expression" dxfId="43" priority="68" stopIfTrue="1">
      <formula>COUNTA(K13:K21,R13:R21,Y13:Y21,AO13:AO21)=0</formula>
    </cfRule>
  </conditionalFormatting>
  <conditionalFormatting sqref="AO15">
    <cfRule type="expression" dxfId="42" priority="67" stopIfTrue="1">
      <formula>COUNTA(K13:K21,R13:R21,Y13:Y21,AO13:AO21)=0</formula>
    </cfRule>
  </conditionalFormatting>
  <conditionalFormatting sqref="AO16">
    <cfRule type="expression" dxfId="41" priority="66" stopIfTrue="1">
      <formula>COUNTA(K13:K21,R13:R21,Y13:Y21,AO13:AO21)=0</formula>
    </cfRule>
  </conditionalFormatting>
  <conditionalFormatting sqref="AO17">
    <cfRule type="expression" dxfId="40" priority="65" stopIfTrue="1">
      <formula>COUNTA(K13:K21,R13:R21,Y13:Y21,AO13:AO21)=0</formula>
    </cfRule>
  </conditionalFormatting>
  <conditionalFormatting sqref="AO18">
    <cfRule type="expression" dxfId="39" priority="64" stopIfTrue="1">
      <formula>COUNTA(K13:K21,R13:R21,Y13:Y21,AO13:AO21)=0</formula>
    </cfRule>
  </conditionalFormatting>
  <conditionalFormatting sqref="AO19">
    <cfRule type="expression" dxfId="38" priority="63" stopIfTrue="1">
      <formula>COUNTA(K13:K21,R13:R21,Y13:Y21,AO13:AO21)=0</formula>
    </cfRule>
  </conditionalFormatting>
  <conditionalFormatting sqref="AO20">
    <cfRule type="expression" dxfId="37" priority="62" stopIfTrue="1">
      <formula>COUNTA(K13:K21,R13:R21,Y13:Y21,AO13:AO21)=0</formula>
    </cfRule>
  </conditionalFormatting>
  <conditionalFormatting sqref="AO21">
    <cfRule type="expression" dxfId="36" priority="61" stopIfTrue="1">
      <formula>COUNTA(K13:K21,R13:R21,Y13:Y21,AO13:AO21)=0</formula>
    </cfRule>
  </conditionalFormatting>
  <conditionalFormatting sqref="H28">
    <cfRule type="expression" dxfId="35" priority="60" stopIfTrue="1">
      <formula>COUNTA(H28:H29,L28:L29)=0</formula>
    </cfRule>
  </conditionalFormatting>
  <conditionalFormatting sqref="H29">
    <cfRule type="expression" dxfId="34" priority="59" stopIfTrue="1">
      <formula>COUNTA(H28:H29,L28:L29)=0</formula>
    </cfRule>
  </conditionalFormatting>
  <conditionalFormatting sqref="L28">
    <cfRule type="expression" dxfId="33" priority="58" stopIfTrue="1">
      <formula>COUNTA(H28:H29,L28:L29)=0</formula>
    </cfRule>
  </conditionalFormatting>
  <conditionalFormatting sqref="L29">
    <cfRule type="expression" dxfId="32" priority="57" stopIfTrue="1">
      <formula>COUNTA(H28:H29,L28:L29)=0</formula>
    </cfRule>
  </conditionalFormatting>
  <conditionalFormatting sqref="Q28:Q29">
    <cfRule type="expression" dxfId="31" priority="56" stopIfTrue="1">
      <formula>COUNTA(Q28,U28:U29,Y28:Y29,AC28:AC29,AG28:AG29,AK28:AK29,AO28:AO29)=0</formula>
    </cfRule>
  </conditionalFormatting>
  <conditionalFormatting sqref="U28">
    <cfRule type="expression" dxfId="30" priority="55" stopIfTrue="1">
      <formula>COUNTA(Q28,U28:U29,Y28:Y29,AC28:AC29,AG28:AG29,AK28:AK29,AO28:AO29)=0</formula>
    </cfRule>
  </conditionalFormatting>
  <conditionalFormatting sqref="U29">
    <cfRule type="expression" dxfId="29" priority="54" stopIfTrue="1">
      <formula>COUNTA(Q28,U28:U29,Y28:Y29,AC28:AC29,AG28:AG29,AK28:AK29,AO28:AO29)=0</formula>
    </cfRule>
  </conditionalFormatting>
  <conditionalFormatting sqref="Y28">
    <cfRule type="expression" dxfId="28" priority="53" stopIfTrue="1">
      <formula>COUNTA(Q28,U28:U29,Y28:Y29,AC28:AC29,AG28:AG29,AK28:AK29,AO28:AO29)=0</formula>
    </cfRule>
  </conditionalFormatting>
  <conditionalFormatting sqref="Y29">
    <cfRule type="expression" dxfId="27" priority="52" stopIfTrue="1">
      <formula>COUNTA(Q28,U28:U29,Y28:Y29,AC28:AC29,AG28:AG29,AK28:AK29,AO28:AO29)=0</formula>
    </cfRule>
  </conditionalFormatting>
  <conditionalFormatting sqref="AC28">
    <cfRule type="expression" dxfId="26" priority="51" stopIfTrue="1">
      <formula>COUNTA(Q28,U28:U29,Y28:Y29,AC28:AC29,AG28:AG29,AK28:AK29,AO28:AO29)=0</formula>
    </cfRule>
  </conditionalFormatting>
  <conditionalFormatting sqref="AC29">
    <cfRule type="expression" dxfId="25" priority="50" stopIfTrue="1">
      <formula>COUNTA(Q28,U28:U29,Y28:Y29,AC28:AC29,AG28:AG29,AK28:AK29,AO28:AO29)=0</formula>
    </cfRule>
  </conditionalFormatting>
  <conditionalFormatting sqref="AG28">
    <cfRule type="expression" dxfId="24" priority="49" stopIfTrue="1">
      <formula>COUNTA(Q28,U28:U29,Y28:Y29,AC28:AC29,AG28:AG29,AK28:AK29,AO28:AO29)=0</formula>
    </cfRule>
  </conditionalFormatting>
  <conditionalFormatting sqref="AG29">
    <cfRule type="expression" dxfId="23" priority="48" stopIfTrue="1">
      <formula>COUNTA(Q28,U28:U29,Y28:Y29,AC28:AC29,AG28:AG29,AK28:AK29,AO28:AO29)=0</formula>
    </cfRule>
  </conditionalFormatting>
  <conditionalFormatting sqref="AK28">
    <cfRule type="expression" dxfId="22" priority="47" stopIfTrue="1">
      <formula>COUNTA(Q28,U28:U29,Y28:Y29,AC28:AC29,AG28:AG29,AK28:AK29,AO28:AO29)=0</formula>
    </cfRule>
  </conditionalFormatting>
  <conditionalFormatting sqref="AK29">
    <cfRule type="expression" dxfId="21" priority="46" stopIfTrue="1">
      <formula>COUNTA(Q28,U28:U29,Y28:Y29,AC28:AC29,AG28:AG29,AK28:AK29,AO28:AO29)=0</formula>
    </cfRule>
  </conditionalFormatting>
  <conditionalFormatting sqref="AO28">
    <cfRule type="expression" dxfId="20" priority="45" stopIfTrue="1">
      <formula>COUNTA(Q28,U28:U29,Y28:Y29,AC28:AC29,AG28:AG29,AK28:AK29,AO28:AO29)=0</formula>
    </cfRule>
  </conditionalFormatting>
  <conditionalFormatting sqref="AO29">
    <cfRule type="expression" dxfId="19" priority="44" stopIfTrue="1">
      <formula>COUNTA(Q28,U28:U29,Y28:Y29,AC28:AC29,AG28:AG29,AK28:AK29,AO28:AO29)=0</formula>
    </cfRule>
  </conditionalFormatting>
  <conditionalFormatting sqref="R12:U12">
    <cfRule type="notContainsBlanks" priority="42" stopIfTrue="1">
      <formula>LEN(TRIM(R12))&gt;0</formula>
    </cfRule>
    <cfRule type="expression" dxfId="18" priority="43" stopIfTrue="1">
      <formula>$K$12="研修地"</formula>
    </cfRule>
  </conditionalFormatting>
  <conditionalFormatting sqref="Z12:AO12">
    <cfRule type="notContainsBlanks" priority="40" stopIfTrue="1">
      <formula>LEN(TRIM(Z12))&gt;0</formula>
    </cfRule>
    <cfRule type="expression" dxfId="17" priority="41" stopIfTrue="1">
      <formula>$K$12="研修地"</formula>
    </cfRule>
  </conditionalFormatting>
  <conditionalFormatting sqref="K10">
    <cfRule type="cellIs" dxfId="16" priority="26" stopIfTrue="1" operator="equal">
      <formula>"日"</formula>
    </cfRule>
    <cfRule type="cellIs" dxfId="15" priority="27" stopIfTrue="1" operator="equal">
      <formula>"土"</formula>
    </cfRule>
  </conditionalFormatting>
  <conditionalFormatting sqref="Q10">
    <cfRule type="cellIs" dxfId="14" priority="24" stopIfTrue="1" operator="equal">
      <formula>"土"</formula>
    </cfRule>
    <cfRule type="cellIs" dxfId="13" priority="25" stopIfTrue="1" operator="equal">
      <formula>"日"</formula>
    </cfRule>
  </conditionalFormatting>
  <conditionalFormatting sqref="U55">
    <cfRule type="notContainsBlanks" priority="18" stopIfTrue="1">
      <formula>LEN(TRIM(U55))&gt;0</formula>
    </cfRule>
    <cfRule type="expression" dxfId="12" priority="19">
      <formula>$E$54="選考あり"</formula>
    </cfRule>
  </conditionalFormatting>
  <conditionalFormatting sqref="AB55">
    <cfRule type="notContainsBlanks" priority="14" stopIfTrue="1">
      <formula>LEN(TRIM(AB55))&gt;0</formula>
    </cfRule>
    <cfRule type="expression" dxfId="11" priority="15">
      <formula>$U$55="有"</formula>
    </cfRule>
  </conditionalFormatting>
  <conditionalFormatting sqref="AG55">
    <cfRule type="notContainsBlanks" priority="12" stopIfTrue="1">
      <formula>LEN(TRIM(AG55))&gt;0</formula>
    </cfRule>
    <cfRule type="expression" dxfId="10" priority="13">
      <formula>$U$55="有"</formula>
    </cfRule>
  </conditionalFormatting>
  <conditionalFormatting sqref="I45:Y45 AC45:AO45 G46:N46 F47:G47 I47:J47 N47:P47 S47:AO47">
    <cfRule type="containsBlanks" dxfId="9" priority="11" stopIfTrue="1">
      <formula>LEN(TRIM(F45))=0</formula>
    </cfRule>
  </conditionalFormatting>
  <conditionalFormatting sqref="Q46">
    <cfRule type="containsBlanks" dxfId="8" priority="10" stopIfTrue="1">
      <formula>LEN(TRIM(Q46))=0</formula>
    </cfRule>
  </conditionalFormatting>
  <conditionalFormatting sqref="E52:K53">
    <cfRule type="containsBlanks" dxfId="7" priority="162" stopIfTrue="1">
      <formula>LEN(TRIM(E52))=0</formula>
    </cfRule>
  </conditionalFormatting>
  <conditionalFormatting sqref="E54:G56">
    <cfRule type="containsBlanks" dxfId="6" priority="163" stopIfTrue="1">
      <formula>LEN(TRIM(E54))=0</formula>
    </cfRule>
  </conditionalFormatting>
  <conditionalFormatting sqref="E12:J12">
    <cfRule type="containsBlanks" dxfId="5" priority="8" stopIfTrue="1">
      <formula>LEN(TRIM(E12))=0</formula>
    </cfRule>
  </conditionalFormatting>
  <conditionalFormatting sqref="E31:K32">
    <cfRule type="containsBlanks" dxfId="4" priority="144" stopIfTrue="1">
      <formula>LEN(TRIM(E31))=0</formula>
    </cfRule>
  </conditionalFormatting>
  <conditionalFormatting sqref="E30:K30">
    <cfRule type="containsBlanks" dxfId="3" priority="5" stopIfTrue="1">
      <formula>LEN(TRIM(E30))=0</formula>
    </cfRule>
  </conditionalFormatting>
  <conditionalFormatting sqref="E33:K34">
    <cfRule type="containsBlanks" dxfId="2" priority="4" stopIfTrue="1">
      <formula>LEN(TRIM(E33))=0</formula>
    </cfRule>
  </conditionalFormatting>
  <conditionalFormatting sqref="E35:K35">
    <cfRule type="containsBlanks" dxfId="1" priority="3" stopIfTrue="1">
      <formula>LEN(TRIM(E35))=0</formula>
    </cfRule>
  </conditionalFormatting>
  <conditionalFormatting sqref="E36:K39">
    <cfRule type="containsBlanks" dxfId="0" priority="2" stopIfTrue="1">
      <formula>LEN(TRIM(E36))=0</formula>
    </cfRule>
  </conditionalFormatting>
  <dataValidations count="18">
    <dataValidation type="list" allowBlank="1" showInputMessage="1" showErrorMessage="1" sqref="K13:K21 R13:R21 AO13:AO21 AO36 AO31 H29 AO28:AO29 L29 Q28:Q29 U28:U29 Y28:Y29 AC28:AC29 AG28:AG29 AK28:AK29 Y13:Y21" xr:uid="{00000000-0002-0000-0100-000000000000}">
      <formula1>"○"</formula1>
    </dataValidation>
    <dataValidation type="list" allowBlank="1" showInputMessage="1" showErrorMessage="1" sqref="U55" xr:uid="{00000000-0002-0000-0100-000001000000}">
      <formula1>"有,無"</formula1>
    </dataValidation>
    <dataValidation type="whole" allowBlank="1" showInputMessage="1" showErrorMessage="1" sqref="G10 M10 AA52 AL3 L55 Z55" xr:uid="{00000000-0002-0000-0100-000002000000}">
      <formula1>1</formula1>
      <formula2>12</formula2>
    </dataValidation>
    <dataValidation type="whole" allowBlank="1" showInputMessage="1" showErrorMessage="1" sqref="I10 AB55 O10 AC52 N55 AN3" xr:uid="{00000000-0002-0000-0100-000003000000}">
      <formula1>1</formula1>
      <formula2>31</formula2>
    </dataValidation>
    <dataValidation type="whole" allowBlank="1" showInputMessage="1" showErrorMessage="1" sqref="V10 E27:F27" xr:uid="{00000000-0002-0000-0100-000004000000}">
      <formula1>1</formula1>
      <formula2>99</formula2>
    </dataValidation>
    <dataValidation type="whole" allowBlank="1" showInputMessage="1" showErrorMessage="1" sqref="AB10 AG10" xr:uid="{00000000-0002-0000-0100-000005000000}">
      <formula1>0</formula1>
      <formula2>24</formula2>
    </dataValidation>
    <dataValidation type="whole" allowBlank="1" showInputMessage="1" showErrorMessage="1" sqref="AD10 AI10" xr:uid="{00000000-0002-0000-0100-000006000000}">
      <formula1>0</formula1>
      <formula2>60</formula2>
    </dataValidation>
    <dataValidation type="whole" allowBlank="1" showInputMessage="1" showErrorMessage="1" sqref="AM10" xr:uid="{00000000-0002-0000-0100-000007000000}">
      <formula1>0</formula1>
      <formula2>99</formula2>
    </dataValidation>
    <dataValidation type="list" showInputMessage="1" showErrorMessage="1" errorTitle="作業内容のエラー" error="リストの選択肢から選んでください" sqref="E33:K35" xr:uid="{00000000-0002-0000-0100-000008000000}">
      <formula1>"選択してください,支給する,支給しない"</formula1>
    </dataValidation>
    <dataValidation type="list" allowBlank="1" showInputMessage="1" showErrorMessage="1" sqref="E54:G56" xr:uid="{00000000-0002-0000-0100-000009000000}">
      <formula1>"選択してください,選考なし,選考あり"</formula1>
    </dataValidation>
    <dataValidation type="list" showInputMessage="1" showErrorMessage="1" errorTitle="作業内容のエラー" error="リストの選択肢から選んでください" sqref="E12:J12" xr:uid="{00000000-0002-0000-0100-00000A000000}">
      <formula1>"選択してください,対面,WEB,ハイフレックス(対面＋WEB),検討中"</formula1>
    </dataValidation>
    <dataValidation type="list" showInputMessage="1" showErrorMessage="1" errorTitle="作業内容のエラー" error="リストの選択肢から選んでください" sqref="E9:J9" xr:uid="{00000000-0002-0000-0100-00000B000000}">
      <formula1>"選択してください,インターンシップ,企業体験"</formula1>
    </dataValidation>
    <dataValidation type="list" showInputMessage="1" showErrorMessage="1" errorTitle="作業内容のエラー" error="リストの選択肢から選んでください" sqref="E36:K39 E30:K32" xr:uid="{00000000-0002-0000-0100-00000C000000}">
      <formula1>"選択してください,全額支給,一部支給,支給しない"</formula1>
    </dataValidation>
    <dataValidation type="textLength" operator="equal" allowBlank="1" showInputMessage="1" showErrorMessage="1" sqref="I54:J57 I47:J50" xr:uid="{00000000-0002-0000-0100-00000D000000}">
      <formula1>4</formula1>
    </dataValidation>
    <dataValidation type="textLength" operator="equal" allowBlank="1" showInputMessage="1" showErrorMessage="1" sqref="F54:G57 F47:G50" xr:uid="{00000000-0002-0000-0100-00000E000000}">
      <formula1>3</formula1>
    </dataValidation>
    <dataValidation type="list" allowBlank="1" showInputMessage="1" showErrorMessage="1" sqref="E52" xr:uid="{00000000-0002-0000-0100-00000F000000}">
      <formula1>"選択してください,6月30日,7月31日,その他の期限"</formula1>
    </dataValidation>
    <dataValidation type="list" allowBlank="1" showInputMessage="1" showErrorMessage="1" sqref="H28" xr:uid="{00000000-0002-0000-0100-000010000000}">
      <formula1>IF(E9="企業体験",A194,A193)</formula1>
    </dataValidation>
    <dataValidation type="list" allowBlank="1" showInputMessage="1" showErrorMessage="1" sqref="L28" xr:uid="{00000000-0002-0000-0100-000011000000}">
      <formula1>IF(E9="企業体験",A194,A193)</formula1>
    </dataValidation>
  </dataValidations>
  <hyperlinks>
    <hyperlink ref="B60" r:id="rId1" display="mailto:intern@kanazawa-it.ac.jp" xr:uid="{00000000-0004-0000-0100-000000000000}"/>
  </hyperlinks>
  <pageMargins left="0.39370078740157483" right="0.19685039370078741" top="0.19685039370078741" bottom="0.19685039370078741" header="0.11811023622047245" footer="0.11811023622047245"/>
  <pageSetup paperSize="9" scale="6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記入要綱</vt:lpstr>
      <vt:lpstr>受入書</vt:lpstr>
      <vt:lpstr>記入要綱!Print_Area</vt:lpstr>
      <vt:lpstr>受入書!Print_Area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YOKOGAWA Kousuke</cp:lastModifiedBy>
  <cp:lastPrinted>2025-03-19T06:19:02Z</cp:lastPrinted>
  <dcterms:created xsi:type="dcterms:W3CDTF">2006-09-16T00:00:00Z</dcterms:created>
  <dcterms:modified xsi:type="dcterms:W3CDTF">2025-03-19T06:21:12Z</dcterms:modified>
</cp:coreProperties>
</file>