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040" activeTab="2"/>
  </bookViews>
  <sheets>
    <sheet name="記入要綱" sheetId="1" r:id="rId1"/>
    <sheet name="記入例" sheetId="2" r:id="rId2"/>
    <sheet name="受入書" sheetId="3" r:id="rId3"/>
  </sheets>
  <definedNames>
    <definedName name="_xlnm.Print_Area" localSheetId="0">'記入要綱'!$A$1:$J$37</definedName>
    <definedName name="_xlnm.Print_Area" localSheetId="1">'記入例'!$B$1:$BE$67</definedName>
    <definedName name="_xlnm.Print_Area" localSheetId="2">'受入書'!$B$1:$AO$67</definedName>
  </definedNames>
  <calcPr fullCalcOnLoad="1"/>
</workbook>
</file>

<file path=xl/sharedStrings.xml><?xml version="1.0" encoding="utf-8"?>
<sst xmlns="http://schemas.openxmlformats.org/spreadsheetml/2006/main" count="362" uniqueCount="190">
  <si>
    <t>貴社名</t>
  </si>
  <si>
    <t>（フリガナ）</t>
  </si>
  <si>
    <t>見学</t>
  </si>
  <si>
    <t>現場業務体験</t>
  </si>
  <si>
    <t>その他</t>
  </si>
  <si>
    <t>〒</t>
  </si>
  <si>
    <t>応募締切日</t>
  </si>
  <si>
    <t>ＫＩＴサマーインターンシップ　受入書</t>
  </si>
  <si>
    <t>開発</t>
  </si>
  <si>
    <t>開発</t>
  </si>
  <si>
    <t>企画</t>
  </si>
  <si>
    <t>企画</t>
  </si>
  <si>
    <t>事務</t>
  </si>
  <si>
    <t>営業</t>
  </si>
  <si>
    <t>現場</t>
  </si>
  <si>
    <t>製造</t>
  </si>
  <si>
    <t>分析</t>
  </si>
  <si>
    <t>事務</t>
  </si>
  <si>
    <t>工場</t>
  </si>
  <si>
    <t>オフィス</t>
  </si>
  <si>
    <t>営業</t>
  </si>
  <si>
    <t>制作・設計</t>
  </si>
  <si>
    <t>発表会</t>
  </si>
  <si>
    <t>業務体験
（補助業務）</t>
  </si>
  <si>
    <t>関連会社</t>
  </si>
  <si>
    <t>顧客</t>
  </si>
  <si>
    <t>サービス</t>
  </si>
  <si>
    <t>製造</t>
  </si>
  <si>
    <t>実習
（演習）
（課題）</t>
  </si>
  <si>
    <t>説明会</t>
  </si>
  <si>
    <t>会社説明</t>
  </si>
  <si>
    <t>業務説明</t>
  </si>
  <si>
    <t>金沢工業大学用の特別プログラム</t>
  </si>
  <si>
    <t>他大学の学生との交流がある</t>
  </si>
  <si>
    <t>その他</t>
  </si>
  <si>
    <t>時</t>
  </si>
  <si>
    <t>分</t>
  </si>
  <si>
    <t>～</t>
  </si>
  <si>
    <t>分　（休憩</t>
  </si>
  <si>
    <t>分）</t>
  </si>
  <si>
    <t>年</t>
  </si>
  <si>
    <t>月</t>
  </si>
  <si>
    <t>日</t>
  </si>
  <si>
    <t>日（</t>
  </si>
  <si>
    <t>）～</t>
  </si>
  <si>
    <t>記入日：</t>
  </si>
  <si>
    <t>金沢工業大学学生と相談の上、決定する</t>
  </si>
  <si>
    <t>）</t>
  </si>
  <si>
    <t>実働日数：</t>
  </si>
  <si>
    <t>期間：</t>
  </si>
  <si>
    <t>研修時間：</t>
  </si>
  <si>
    <t>日間</t>
  </si>
  <si>
    <t>主な
事業内容</t>
  </si>
  <si>
    <t>-</t>
  </si>
  <si>
    <t>都道府県：</t>
  </si>
  <si>
    <t>住所：</t>
  </si>
  <si>
    <t>部署・役職：</t>
  </si>
  <si>
    <t>担当者名：</t>
  </si>
  <si>
    <t>Tel.</t>
  </si>
  <si>
    <t>E-Mail</t>
  </si>
  <si>
    <t>Fax.</t>
  </si>
  <si>
    <t>ご担当窓口
部署・役職・氏名</t>
  </si>
  <si>
    <t>所在地</t>
  </si>
  <si>
    <t>（詳細記入欄）　足りない場合は、別紙を添付してください。</t>
  </si>
  <si>
    <t>名</t>
  </si>
  <si>
    <t>■受入企業ご担当窓口　（金沢工業大学教職員及び学生の、最初または期間を通しての連絡先）</t>
  </si>
  <si>
    <t>受入学年</t>
  </si>
  <si>
    <r>
      <rPr>
        <sz val="12"/>
        <rFont val="ＭＳ Ｐゴシック"/>
        <family val="3"/>
      </rPr>
      <t>研修内容</t>
    </r>
    <r>
      <rPr>
        <sz val="11"/>
        <rFont val="ＭＳ Ｐゴシック"/>
        <family val="3"/>
      </rPr>
      <t xml:space="preserve">
</t>
    </r>
    <r>
      <rPr>
        <sz val="8"/>
        <rFont val="ＭＳ Ｐゴシック"/>
        <family val="3"/>
      </rPr>
      <t>該当する項目すべてに
「○」をご記入ください。</t>
    </r>
  </si>
  <si>
    <t>問題発見解決</t>
  </si>
  <si>
    <r>
      <t xml:space="preserve">通勤費
</t>
    </r>
    <r>
      <rPr>
        <sz val="8"/>
        <color indexed="8"/>
        <rFont val="ＭＳ Ｐゴシック"/>
        <family val="3"/>
      </rPr>
      <t>宿泊先から勤務先まで</t>
    </r>
  </si>
  <si>
    <t>手当</t>
  </si>
  <si>
    <t>食費</t>
  </si>
  <si>
    <t>学生への
連絡事項</t>
  </si>
  <si>
    <r>
      <rPr>
        <sz val="12"/>
        <color indexed="8"/>
        <rFont val="ＭＳ Ｐゴシック"/>
        <family val="3"/>
      </rPr>
      <t>研修担当</t>
    </r>
    <r>
      <rPr>
        <sz val="11"/>
        <color indexed="8"/>
        <rFont val="ＭＳ Ｐゴシック"/>
        <family val="3"/>
      </rPr>
      <t xml:space="preserve">
部署・役職・氏名</t>
    </r>
  </si>
  <si>
    <r>
      <t xml:space="preserve">研修期間
</t>
    </r>
    <r>
      <rPr>
        <sz val="8"/>
        <color indexed="10"/>
        <rFont val="ＭＳ Ｐゴシック"/>
        <family val="3"/>
      </rPr>
      <t>　（複数ある場合、「受入書」を、複数ご提出ください。）</t>
    </r>
  </si>
  <si>
    <r>
      <t xml:space="preserve">受入可能人数
</t>
    </r>
    <r>
      <rPr>
        <sz val="8"/>
        <color indexed="8"/>
        <rFont val="ＭＳ Ｐゴシック"/>
        <family val="3"/>
      </rPr>
      <t>（上限）</t>
    </r>
  </si>
  <si>
    <t>送付先：　intern@kanazawa-it.ac.jp　（メール）にお願いします。</t>
  </si>
  <si>
    <t>社員からの指導、社員との交流等がある</t>
  </si>
  <si>
    <t>実業務に近い実践的な課題設定があるプログラム</t>
  </si>
  <si>
    <t>業務上の問題等を発見し、解決方法を考えるプログラム</t>
  </si>
  <si>
    <t>その他受入条件
（受入条件の補足）</t>
  </si>
  <si>
    <t>グループワークがある</t>
  </si>
  <si>
    <t>*学生の自家用車通勤は原則、認めておりません。公共交通機関で通勤します。</t>
  </si>
  <si>
    <t>←（支給しない・全額支給・一部支給）から選択</t>
  </si>
  <si>
    <r>
      <t xml:space="preserve">赴任旅費
</t>
    </r>
    <r>
      <rPr>
        <sz val="8"/>
        <color indexed="8"/>
        <rFont val="ＭＳ Ｐゴシック"/>
        <family val="3"/>
      </rPr>
      <t>学生の居所から宿泊先まで</t>
    </r>
  </si>
  <si>
    <t>金沢工業大学
学生の選考</t>
  </si>
  <si>
    <t>選考の補足情報</t>
  </si>
  <si>
    <t>宿泊費
（宿泊先の提供）</t>
  </si>
  <si>
    <t>ビジネスマナー研修がある</t>
  </si>
  <si>
    <t>受入書No.</t>
  </si>
  <si>
    <r>
      <rPr>
        <sz val="8"/>
        <color indexed="56"/>
        <rFont val="ＭＳ Ｐゴシック"/>
        <family val="3"/>
      </rPr>
      <t>*事前に学生に伝えるべき内容等がございましたらご記入ください。また、</t>
    </r>
    <r>
      <rPr>
        <sz val="8"/>
        <color indexed="10"/>
        <rFont val="ＭＳ Ｐゴシック"/>
        <family val="3"/>
      </rPr>
      <t>参加が確定した学生と直接やりとりをお願い申し上げます。</t>
    </r>
  </si>
  <si>
    <r>
      <rPr>
        <sz val="8"/>
        <color indexed="56"/>
        <rFont val="ＭＳ Ｐゴシック"/>
        <family val="3"/>
      </rPr>
      <t>*本学学生に対する受入可能な人数（上限）をご記入ください。なお、</t>
    </r>
    <r>
      <rPr>
        <sz val="8"/>
        <color indexed="10"/>
        <rFont val="ＭＳ Ｐゴシック"/>
        <family val="3"/>
      </rPr>
      <t>選考有りの場合は、上限を超えるエントリーがあっても、本学では選考せず、全員エントリーさせていただきます。</t>
    </r>
  </si>
  <si>
    <r>
      <t xml:space="preserve">
*ご提示いただきました</t>
    </r>
    <r>
      <rPr>
        <sz val="8"/>
        <color indexed="10"/>
        <rFont val="ＭＳ Ｐゴシック"/>
        <family val="3"/>
      </rPr>
      <t>研修内容・プログラムは、学生が貴社で研修を希望するかどうかの判断基準となりますので、できるだけ具体的に</t>
    </r>
    <r>
      <rPr>
        <sz val="8"/>
        <color indexed="56"/>
        <rFont val="ＭＳ Ｐゴシック"/>
        <family val="3"/>
      </rPr>
      <t>ご記入ください。
*既存の資料（PDF等）がございましたら、お送りください。研修内容・プログラムに関して本学教職員からお問い合わせさせていただく場合がございます。</t>
    </r>
  </si>
  <si>
    <t>*遠方からの参加で、勤務先への通勤が困難な場合の宿泊費（先）です。支給いただける場合の形態（施設、条件等、前泊、後泊等）のご記入ください。</t>
  </si>
  <si>
    <r>
      <t>*</t>
    </r>
    <r>
      <rPr>
        <sz val="8"/>
        <color indexed="10"/>
        <rFont val="ＭＳ Ｐゴシック"/>
        <family val="3"/>
      </rPr>
      <t>応募締切日または本学夏期休暇期間終了までに本学から連絡がない場合、今夏は応募者がなかったとご認識ください。</t>
    </r>
  </si>
  <si>
    <t>情報</t>
  </si>
  <si>
    <t>建築</t>
  </si>
  <si>
    <t>大学院</t>
  </si>
  <si>
    <t>ロボティクス</t>
  </si>
  <si>
    <t>環境土木</t>
  </si>
  <si>
    <t>応用化学</t>
  </si>
  <si>
    <t>応用バイオ</t>
  </si>
  <si>
    <t>学部3・4年生</t>
  </si>
  <si>
    <t>受入
学科</t>
  </si>
  <si>
    <t>機械</t>
  </si>
  <si>
    <t>航空</t>
  </si>
  <si>
    <t>電気電子</t>
  </si>
  <si>
    <t>メディア</t>
  </si>
  <si>
    <t>経営情報</t>
  </si>
  <si>
    <t>心理科学</t>
  </si>
  <si>
    <t>指定なし</t>
  </si>
  <si>
    <t>半導体製品の製造</t>
  </si>
  <si>
    <t>対面</t>
  </si>
  <si>
    <t>○</t>
  </si>
  <si>
    <t>石川県</t>
  </si>
  <si>
    <t>野々市市扇が丘7-1</t>
  </si>
  <si>
    <r>
      <t xml:space="preserve">研修名・テーマ
</t>
    </r>
    <r>
      <rPr>
        <sz val="8"/>
        <color indexed="10"/>
        <rFont val="ＭＳ Ｐゴシック"/>
        <family val="3"/>
      </rPr>
      <t>（複数ある場合、「受入書」を、複数ご提出ください。）</t>
    </r>
  </si>
  <si>
    <t>インターンシップ</t>
  </si>
  <si>
    <r>
      <t xml:space="preserve">種類
</t>
    </r>
    <r>
      <rPr>
        <sz val="8"/>
        <color indexed="10"/>
        <rFont val="ＭＳ Ｐゴシック"/>
        <family val="3"/>
      </rPr>
      <t>（複数ある場合、「受入書」を、複数ご提出ください。）</t>
    </r>
  </si>
  <si>
    <t>株式会社金沢工業</t>
  </si>
  <si>
    <t>カ）カナザワコウギョウ</t>
  </si>
  <si>
    <t>先進技術で社会課題に挑戦する、半導体技術職体験プログラム</t>
  </si>
  <si>
    <t>スマートファクトリーを目指す自動化・設計技術者体験プログラム
3DCADや設備設計業務を体験いただきます。
また、グループワークを実施最終日には発表会を行います。</t>
  </si>
  <si>
    <t>総務人事部　人事課</t>
  </si>
  <si>
    <t>工大　太郎</t>
  </si>
  <si>
    <t>076-294-6985</t>
  </si>
  <si>
    <t>076-294-6715</t>
  </si>
  <si>
    <t>intern@kanazawa-it.ac.jp</t>
  </si>
  <si>
    <t>選考なし</t>
  </si>
  <si>
    <t>一部支給</t>
  </si>
  <si>
    <t>支給しない</t>
  </si>
  <si>
    <t>支給する</t>
  </si>
  <si>
    <t>食堂での昼食費を弊社で負担する</t>
  </si>
  <si>
    <t>総務人事部　人事課</t>
  </si>
  <si>
    <t>工大　太郎</t>
  </si>
  <si>
    <t>076-294-6985</t>
  </si>
  <si>
    <t>076-294-6715</t>
  </si>
  <si>
    <t>921</t>
  </si>
  <si>
    <t>8501</t>
  </si>
  <si>
    <t>○</t>
  </si>
  <si>
    <t>研修内容は、本学向けの独自内容である必要はございません。</t>
  </si>
  <si>
    <t>・対象学年：全学年​</t>
  </si>
  <si>
    <t>・実施内容：企業が設定した内容​</t>
  </si>
  <si>
    <t>・実施方法：対面・オンライン・ハイフレックスのいずれも可能</t>
  </si>
  <si>
    <t>・対象学年：学部3・4年生、修士1・2年生</t>
  </si>
  <si>
    <t>・実施内容：就業体験は必須　※参加日数の半分以上で就業体験を行う​</t>
  </si>
  <si>
    <t>・実施方法：対面​</t>
  </si>
  <si>
    <t>・取得した学生情報の採用活動への活用は「採用活動開始以降に限り、可」</t>
  </si>
  <si>
    <t>公募のプログラム（リクナビ、マイナビ、企業様ホームページで公開）等と、同一のもので結構でございます。</t>
  </si>
  <si>
    <t>ＫＩＴサマーインターンシップでは、本学学生が「ＫＩＴサマーインターンシップ・エントリーシート」でエントリー致します。</t>
  </si>
  <si>
    <t>●服装／私服で構いません
●持ち物／筆記用具、メモ用紙
※詳細は、弊社インターンシップHPを参照してください</t>
  </si>
  <si>
    <t>6月30日</t>
  </si>
  <si>
    <t>←（6月30日・7月31日・
　　その他の期限）から選択</t>
  </si>
  <si>
    <t>*本学はインターンシップ及び企業体験の選考試験は公欠扱いになりません。授業優先となりますので、選考試験日程にご配慮ください。電話面談等もご検討ください。</t>
  </si>
  <si>
    <r>
      <t>■内容　（</t>
    </r>
    <r>
      <rPr>
        <sz val="11"/>
        <color indexed="10"/>
        <rFont val="ＭＳ Ｐゴシック"/>
        <family val="3"/>
      </rPr>
      <t>別紙の有無に関わらず、必ず記入してください。</t>
    </r>
    <r>
      <rPr>
        <sz val="11"/>
        <color indexed="8"/>
        <rFont val="ＭＳ Ｐゴシック"/>
        <family val="3"/>
      </rPr>
      <t>学内掲示させていただくための必須情報です。）</t>
    </r>
  </si>
  <si>
    <r>
      <t>■金沢工業大学学生の参加選考有無　</t>
    </r>
    <r>
      <rPr>
        <sz val="11"/>
        <color indexed="10"/>
        <rFont val="ＭＳ Ｐゴシック"/>
        <family val="3"/>
      </rPr>
      <t>（企業での選考あり・なしのいずれかを選択してください。）</t>
    </r>
  </si>
  <si>
    <t>■受入条件</t>
  </si>
  <si>
    <r>
      <rPr>
        <sz val="8"/>
        <color indexed="56"/>
        <rFont val="ＭＳ Ｐゴシック"/>
        <family val="3"/>
      </rPr>
      <t>「選考あり」の場合↓を入力してください。</t>
    </r>
    <r>
      <rPr>
        <sz val="8"/>
        <color indexed="8"/>
        <rFont val="ＭＳ Ｐゴシック"/>
        <family val="3"/>
      </rPr>
      <t>　</t>
    </r>
    <r>
      <rPr>
        <sz val="8"/>
        <color indexed="10"/>
        <rFont val="ＭＳ Ｐゴシック"/>
        <family val="3"/>
      </rPr>
      <t>「選考なし」の場合、本学が推薦した学生を、特別な事情の無い限り、インターンシップ及び企業体験に受け入れていただけるようお願い申し上げます。</t>
    </r>
  </si>
  <si>
    <t>全参加学生共通のプログラム</t>
  </si>
  <si>
    <t>*遠方からの参加によるインターンシップ及び企業体験につきましては、学生への負担も大きくなることから、交通費のご提供にご配慮いただきたく存じます。</t>
  </si>
  <si>
    <t>*インターンシップ及び企業体験は教育の一環であり、手当の支給は必要条件とは考えておりませんが、支給がある場合は貴社の基準に基づいて行って下さい。</t>
  </si>
  <si>
    <t>全参加学生共通のプログラム</t>
  </si>
  <si>
    <r>
      <t>■金沢工業大学学生の参加選考有無　</t>
    </r>
    <r>
      <rPr>
        <sz val="11"/>
        <color indexed="10"/>
        <rFont val="ＭＳ Ｐゴシック"/>
        <family val="3"/>
      </rPr>
      <t>（企業での「選考あり・なし」のいずれかを選択してください。）</t>
    </r>
  </si>
  <si>
    <t>【金沢工業大学窓口】　進路開発センター　インターンシップ担当　TEL：076-294-6985</t>
  </si>
  <si>
    <t>実施方法</t>
  </si>
  <si>
    <t>■ ＫＩＴサマーインターンシップとは</t>
  </si>
  <si>
    <r>
      <t>ＫＩＴサマーインターンシップとは、</t>
    </r>
    <r>
      <rPr>
        <b/>
        <sz val="10"/>
        <color indexed="10"/>
        <rFont val="HGPｺﾞｼｯｸM"/>
        <family val="3"/>
      </rPr>
      <t>本学学生に参加枠をいただく</t>
    </r>
    <r>
      <rPr>
        <sz val="10"/>
        <color indexed="8"/>
        <rFont val="HGPｺﾞｼｯｸM"/>
        <family val="3"/>
      </rPr>
      <t>インターンシップです。</t>
    </r>
  </si>
  <si>
    <t>研修内容や受入条件等を記載した「ＫＩＴサマーインターンシップ受入書」をお送りいただいた企業様に対し、</t>
  </si>
  <si>
    <t>参加を希望する本学学生のエントリーシートを、本学が取りまとめてお送りします。</t>
  </si>
  <si>
    <t>■ 「インターンシップ」と「企業体験」の違い</t>
  </si>
  <si>
    <r>
      <t>　インターンシップ</t>
    </r>
    <r>
      <rPr>
        <b/>
        <sz val="10"/>
        <color indexed="9"/>
        <rFont val="ＭＳ 明朝"/>
        <family val="1"/>
      </rPr>
      <t>​</t>
    </r>
    <r>
      <rPr>
        <sz val="10"/>
        <color indexed="9"/>
        <rFont val="HGPｺﾞｼｯｸM"/>
        <family val="3"/>
      </rPr>
      <t>　　　</t>
    </r>
  </si>
  <si>
    <r>
      <t>・実施日数：5日間以上(学生の夏期休暇期間中)</t>
    </r>
    <r>
      <rPr>
        <sz val="10"/>
        <color indexed="8"/>
        <rFont val="HGPｺﾞｼｯｸM"/>
        <family val="3"/>
      </rPr>
      <t>​</t>
    </r>
  </si>
  <si>
    <r>
      <t>　オンライン（テレワークが常態化している場合可能）</t>
    </r>
    <r>
      <rPr>
        <sz val="10"/>
        <color indexed="8"/>
        <rFont val="ＭＳ 明朝"/>
        <family val="1"/>
      </rPr>
      <t>​</t>
    </r>
  </si>
  <si>
    <t>　ハイフレックス(対面＋オンライン)</t>
  </si>
  <si>
    <r>
      <t>　企業体験　</t>
    </r>
    <r>
      <rPr>
        <sz val="10"/>
        <color indexed="9"/>
        <rFont val="HGPｺﾞｼｯｸM"/>
        <family val="3"/>
      </rPr>
      <t>　</t>
    </r>
  </si>
  <si>
    <r>
      <t>・実施日数：指定なし(学生の夏期休業期間中)</t>
    </r>
    <r>
      <rPr>
        <sz val="10"/>
        <color indexed="8"/>
        <rFont val="HGPｺﾞｼｯｸM"/>
        <family val="3"/>
      </rPr>
      <t>​</t>
    </r>
  </si>
  <si>
    <t>■ エントリーについて</t>
  </si>
  <si>
    <r>
      <t>・インターンシップ終了後に必ず学生にフィードバックを行う</t>
    </r>
    <r>
      <rPr>
        <sz val="10"/>
        <color indexed="8"/>
        <rFont val="ＭＳ 明朝"/>
        <family val="1"/>
      </rPr>
      <t xml:space="preserve">​ </t>
    </r>
  </si>
  <si>
    <r>
      <t>ＫＩＴサマーインターンシップ受入書の、［■内容］の項目</t>
    </r>
    <r>
      <rPr>
        <sz val="10"/>
        <color indexed="10"/>
        <rFont val="HGPｺﾞｼｯｸM"/>
        <family val="3"/>
      </rPr>
      <t>［種類］</t>
    </r>
    <r>
      <rPr>
        <sz val="10"/>
        <rFont val="HGPｺﾞｼｯｸM"/>
        <family val="3"/>
      </rPr>
      <t>欄で選択いただく</t>
    </r>
  </si>
  <si>
    <t>「インターンシップ」と「企業体験」の定義を以下に記載します。</t>
  </si>
  <si>
    <r>
      <rPr>
        <sz val="9"/>
        <color indexed="9"/>
        <rFont val="HGPｺﾞｼｯｸM"/>
        <family val="3"/>
      </rPr>
      <t>★教育的価値が高いため、本学では当プログラムを奨励しています</t>
    </r>
    <r>
      <rPr>
        <sz val="9"/>
        <color indexed="9"/>
        <rFont val="ＭＳ 明朝"/>
        <family val="1"/>
      </rPr>
      <t>​</t>
    </r>
  </si>
  <si>
    <r>
      <rPr>
        <sz val="9"/>
        <color indexed="9"/>
        <rFont val="HGPｺﾞｼｯｸM"/>
        <family val="3"/>
      </rPr>
      <t>★企業研究の価値が高いため、本学では当プログラムを奨励しています</t>
    </r>
    <r>
      <rPr>
        <sz val="9"/>
        <color indexed="9"/>
        <rFont val="ＭＳ 明朝"/>
        <family val="1"/>
      </rPr>
      <t>​</t>
    </r>
  </si>
  <si>
    <t>それ以外の方法でのエントリーを必要とするものは、ＫＩＴサマーインターンシップとは別でインターンシップの</t>
  </si>
  <si>
    <t>情報を別途（PDFチラシやホームページリンク先）お送りください。学内で掲示をさせていただきます。</t>
  </si>
  <si>
    <r>
      <t>　　　本学インターンシップの</t>
    </r>
    <r>
      <rPr>
        <sz val="10"/>
        <color indexed="8"/>
        <rFont val="Microsoft YaHei"/>
        <family val="2"/>
      </rPr>
      <t>ＨＰ</t>
    </r>
    <r>
      <rPr>
        <sz val="10"/>
        <color indexed="8"/>
        <rFont val="HGPｺﾞｼｯｸM"/>
        <family val="3"/>
      </rPr>
      <t>より「目標評価シート」をダウンロードしてご利用ください</t>
    </r>
  </si>
  <si>
    <t xml:space="preserve">   ※本学指定の様式がございます（Ａ４ １枚程度）</t>
  </si>
  <si>
    <t>月</t>
  </si>
  <si>
    <t>金</t>
  </si>
  <si>
    <r>
      <rPr>
        <sz val="8"/>
        <color indexed="56"/>
        <rFont val="ＭＳ Ｐゴシック"/>
        <family val="3"/>
      </rPr>
      <t>*研修期間は本学の夏期休暇期間中である、</t>
    </r>
    <r>
      <rPr>
        <sz val="8"/>
        <color indexed="10"/>
        <rFont val="ＭＳ Ｐゴシック"/>
        <family val="3"/>
      </rPr>
      <t>8月1日（木）から9月23日（月）の間でお願いします</t>
    </r>
    <r>
      <rPr>
        <sz val="8"/>
        <color indexed="56"/>
        <rFont val="ＭＳ Ｐゴシック"/>
        <family val="3"/>
      </rPr>
      <t>。ただし、学生の授業日程によっては実施可能です。</t>
    </r>
    <r>
      <rPr>
        <sz val="8"/>
        <color indexed="8"/>
        <rFont val="ＭＳ Ｐゴシック"/>
        <family val="3"/>
      </rPr>
      <t xml:space="preserve">
*</t>
    </r>
    <r>
      <rPr>
        <sz val="8"/>
        <color indexed="10"/>
        <rFont val="ＭＳ Ｐゴシック"/>
        <family val="3"/>
      </rPr>
      <t>実働日数5日以上で、金沢工業大学の単位要件を満たします。</t>
    </r>
    <r>
      <rPr>
        <sz val="8"/>
        <color indexed="56"/>
        <rFont val="ＭＳ Ｐゴシック"/>
        <family val="3"/>
      </rPr>
      <t>期間が未定の場合、期間欄に8月1日（木）から9月23日（月）と入力し、実働日数をご記入願います。</t>
    </r>
    <r>
      <rPr>
        <sz val="8"/>
        <color indexed="18"/>
        <rFont val="ＭＳ Ｐゴシック"/>
        <family val="3"/>
      </rPr>
      <t>日程が決まりましたらご連絡ください。</t>
    </r>
  </si>
  <si>
    <r>
      <rPr>
        <sz val="7.5"/>
        <color indexed="56"/>
        <rFont val="ＭＳ Ｐゴシック"/>
        <family val="3"/>
      </rPr>
      <t>*研修期間は本学の夏期休暇期間中である、</t>
    </r>
    <r>
      <rPr>
        <sz val="7.5"/>
        <color indexed="10"/>
        <rFont val="ＭＳ Ｐゴシック"/>
        <family val="3"/>
      </rPr>
      <t>8月1日（木）から9月23日（月）の間でお願いします</t>
    </r>
    <r>
      <rPr>
        <sz val="7.5"/>
        <color indexed="56"/>
        <rFont val="ＭＳ Ｐゴシック"/>
        <family val="3"/>
      </rPr>
      <t>。ただし、学生の授業日程によっては実施可能です。</t>
    </r>
    <r>
      <rPr>
        <sz val="7.5"/>
        <color indexed="8"/>
        <rFont val="ＭＳ Ｐゴシック"/>
        <family val="3"/>
      </rPr>
      <t xml:space="preserve">
*</t>
    </r>
    <r>
      <rPr>
        <sz val="7.5"/>
        <color indexed="10"/>
        <rFont val="ＭＳ Ｐゴシック"/>
        <family val="3"/>
      </rPr>
      <t>実働日数5日以上で、金沢工業大学の単位要件を満たします。</t>
    </r>
    <r>
      <rPr>
        <sz val="7.5"/>
        <color indexed="56"/>
        <rFont val="ＭＳ Ｐゴシック"/>
        <family val="3"/>
      </rPr>
      <t>期間が未定の場合、期間欄に8月1日（木）から9月23日（月）と入力し、実働日数をご記入願います。</t>
    </r>
    <r>
      <rPr>
        <sz val="7.5"/>
        <color indexed="18"/>
        <rFont val="ＭＳ Ｐゴシック"/>
        <family val="3"/>
      </rPr>
      <t>日程が決まりましたらご連絡ください。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</si>
</sst>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0"/>
    <numFmt numFmtId="184" formatCode="000"/>
  </numFmts>
  <fonts count="102">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8"/>
      <name val="ＭＳ Ｐゴシック"/>
      <family val="3"/>
    </font>
    <font>
      <sz val="8"/>
      <color indexed="10"/>
      <name val="ＭＳ Ｐゴシック"/>
      <family val="3"/>
    </font>
    <font>
      <sz val="12"/>
      <color indexed="8"/>
      <name val="ＭＳ Ｐゴシック"/>
      <family val="3"/>
    </font>
    <font>
      <sz val="12"/>
      <name val="ＭＳ Ｐゴシック"/>
      <family val="3"/>
    </font>
    <font>
      <sz val="11"/>
      <color indexed="10"/>
      <name val="ＭＳ Ｐゴシック"/>
      <family val="3"/>
    </font>
    <font>
      <sz val="8"/>
      <color indexed="56"/>
      <name val="ＭＳ Ｐゴシック"/>
      <family val="3"/>
    </font>
    <font>
      <sz val="8"/>
      <color indexed="18"/>
      <name val="ＭＳ Ｐゴシック"/>
      <family val="3"/>
    </font>
    <font>
      <sz val="10"/>
      <name val="HGPｺﾞｼｯｸE"/>
      <family val="3"/>
    </font>
    <font>
      <b/>
      <sz val="10"/>
      <color indexed="10"/>
      <name val="HGPｺﾞｼｯｸM"/>
      <family val="3"/>
    </font>
    <font>
      <sz val="10"/>
      <color indexed="8"/>
      <name val="HGPｺﾞｼｯｸM"/>
      <family val="3"/>
    </font>
    <font>
      <sz val="10"/>
      <name val="HGPｺﾞｼｯｸM"/>
      <family val="3"/>
    </font>
    <font>
      <sz val="10"/>
      <color indexed="10"/>
      <name val="HGPｺﾞｼｯｸM"/>
      <family val="3"/>
    </font>
    <font>
      <b/>
      <sz val="10"/>
      <color indexed="9"/>
      <name val="ＭＳ 明朝"/>
      <family val="1"/>
    </font>
    <font>
      <sz val="10"/>
      <color indexed="9"/>
      <name val="HGPｺﾞｼｯｸM"/>
      <family val="3"/>
    </font>
    <font>
      <sz val="10"/>
      <color indexed="8"/>
      <name val="ＭＳ 明朝"/>
      <family val="1"/>
    </font>
    <font>
      <sz val="9"/>
      <color indexed="9"/>
      <name val="HGPｺﾞｼｯｸM"/>
      <family val="3"/>
    </font>
    <font>
      <sz val="9"/>
      <color indexed="9"/>
      <name val="ＭＳ 明朝"/>
      <family val="1"/>
    </font>
    <font>
      <sz val="10"/>
      <color indexed="8"/>
      <name val="Microsoft YaHei"/>
      <family val="2"/>
    </font>
    <font>
      <sz val="7.5"/>
      <color indexed="56"/>
      <name val="ＭＳ Ｐゴシック"/>
      <family val="3"/>
    </font>
    <font>
      <sz val="7.5"/>
      <color indexed="10"/>
      <name val="ＭＳ Ｐゴシック"/>
      <family val="3"/>
    </font>
    <font>
      <sz val="7.5"/>
      <color indexed="8"/>
      <name val="ＭＳ Ｐゴシック"/>
      <family val="3"/>
    </font>
    <font>
      <sz val="7.5"/>
      <color indexed="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2.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0.5"/>
      <color indexed="8"/>
      <name val="ＭＳ 明朝"/>
      <family val="1"/>
    </font>
    <font>
      <sz val="10"/>
      <color indexed="8"/>
      <name val="ＭＳ Ｐゴシック"/>
      <family val="3"/>
    </font>
    <font>
      <sz val="11"/>
      <color indexed="56"/>
      <name val="ＭＳ Ｐゴシック"/>
      <family val="3"/>
    </font>
    <font>
      <sz val="10"/>
      <color indexed="30"/>
      <name val="HGPｺﾞｼｯｸM"/>
      <family val="3"/>
    </font>
    <font>
      <b/>
      <sz val="10"/>
      <color indexed="9"/>
      <name val="HGPｺﾞｼｯｸM"/>
      <family val="3"/>
    </font>
    <font>
      <sz val="11"/>
      <color indexed="55"/>
      <name val="ＭＳ Ｐゴシック"/>
      <family val="3"/>
    </font>
    <font>
      <u val="single"/>
      <sz val="11"/>
      <color indexed="8"/>
      <name val="ＭＳ Ｐゴシック"/>
      <family val="3"/>
    </font>
    <font>
      <sz val="10"/>
      <color indexed="56"/>
      <name val="ＭＳ Ｐゴシック"/>
      <family val="3"/>
    </font>
    <font>
      <sz val="12"/>
      <color indexed="56"/>
      <name val="ＭＳ Ｐゴシック"/>
      <family val="3"/>
    </font>
    <font>
      <b/>
      <sz val="18"/>
      <color indexed="8"/>
      <name val="ＭＳ Ｐゴシック"/>
      <family val="3"/>
    </font>
    <font>
      <sz val="14"/>
      <color indexed="8"/>
      <name val="ＭＳ Ｐゴシック"/>
      <family val="3"/>
    </font>
    <font>
      <b/>
      <sz val="11"/>
      <color indexed="10"/>
      <name val="ＭＳ Ｐゴシック"/>
      <family val="3"/>
    </font>
    <font>
      <b/>
      <sz val="11"/>
      <color indexed="10"/>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u val="single"/>
      <sz val="12.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u val="single"/>
      <sz val="10.5"/>
      <color theme="1"/>
      <name val="ＭＳ 明朝"/>
      <family val="1"/>
    </font>
    <font>
      <sz val="10"/>
      <color theme="1"/>
      <name val="Calibri"/>
      <family val="3"/>
    </font>
    <font>
      <sz val="11"/>
      <color theme="3"/>
      <name val="Calibri"/>
      <family val="3"/>
    </font>
    <font>
      <sz val="11"/>
      <name val="Calibri"/>
      <family val="3"/>
    </font>
    <font>
      <sz val="8"/>
      <color rgb="FFFF0000"/>
      <name val="Calibri"/>
      <family val="3"/>
    </font>
    <font>
      <sz val="10"/>
      <color rgb="FF0070C0"/>
      <name val="HGPｺﾞｼｯｸM"/>
      <family val="3"/>
    </font>
    <font>
      <sz val="10"/>
      <color theme="1"/>
      <name val="HGPｺﾞｼｯｸM"/>
      <family val="3"/>
    </font>
    <font>
      <sz val="10"/>
      <color rgb="FF000000"/>
      <name val="HGPｺﾞｼｯｸM"/>
      <family val="3"/>
    </font>
    <font>
      <b/>
      <sz val="10"/>
      <color theme="0"/>
      <name val="HGPｺﾞｼｯｸM"/>
      <family val="3"/>
    </font>
    <font>
      <sz val="10"/>
      <color theme="0"/>
      <name val="HGPｺﾞｼｯｸM"/>
      <family val="3"/>
    </font>
    <font>
      <sz val="9"/>
      <color theme="0"/>
      <name val="HGPｺﾞｼｯｸM"/>
      <family val="3"/>
    </font>
    <font>
      <sz val="11"/>
      <color theme="0" tint="-0.3499799966812134"/>
      <name val="Calibri"/>
      <family val="3"/>
    </font>
    <font>
      <b/>
      <sz val="18"/>
      <color theme="1"/>
      <name val="Calibri"/>
      <family val="3"/>
    </font>
    <font>
      <sz val="12"/>
      <color theme="1"/>
      <name val="Calibri"/>
      <family val="3"/>
    </font>
    <font>
      <sz val="14"/>
      <color theme="1"/>
      <name val="Calibri"/>
      <family val="3"/>
    </font>
    <font>
      <sz val="8"/>
      <color theme="1"/>
      <name val="ＭＳ Ｐゴシック"/>
      <family val="3"/>
    </font>
    <font>
      <sz val="8"/>
      <color theme="1"/>
      <name val="Calibri"/>
      <family val="3"/>
    </font>
    <font>
      <sz val="12"/>
      <color theme="3"/>
      <name val="Calibri"/>
      <family val="3"/>
    </font>
    <font>
      <sz val="12"/>
      <name val="Calibri"/>
      <family val="3"/>
    </font>
    <font>
      <sz val="8"/>
      <color theme="3"/>
      <name val="Calibri"/>
      <family val="3"/>
    </font>
    <font>
      <sz val="10"/>
      <color theme="3"/>
      <name val="Calibri"/>
      <family val="3"/>
    </font>
    <font>
      <u val="single"/>
      <sz val="11"/>
      <color theme="1"/>
      <name val="Calibri"/>
      <family val="3"/>
    </font>
    <font>
      <sz val="7.5"/>
      <color theme="1"/>
      <name val="ＭＳ Ｐゴシック"/>
      <family val="3"/>
    </font>
    <font>
      <sz val="7.5"/>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8" tint="-0.24997000396251678"/>
        <bgColor indexed="64"/>
      </patternFill>
    </fill>
    <fill>
      <patternFill patternType="solid">
        <fgColor theme="6" tint="-0.24997000396251678"/>
        <bgColor indexed="64"/>
      </patternFill>
    </fill>
    <fill>
      <patternFill patternType="solid">
        <fgColor theme="0" tint="-0.1499900072813034"/>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medium"/>
      <bottom/>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border>
    <border>
      <left/>
      <right style="medium"/>
      <top style="medium"/>
      <bottom/>
    </border>
    <border>
      <left style="thin"/>
      <right/>
      <top style="medium"/>
      <bottom style="medium"/>
    </border>
    <border>
      <left/>
      <right/>
      <top style="medium"/>
      <bottom style="medium"/>
    </border>
    <border>
      <left>
        <color indexed="63"/>
      </left>
      <right style="medium"/>
      <top style="thin"/>
      <bottom style="medium"/>
    </border>
    <border>
      <left style="thin"/>
      <right style="thin"/>
      <top style="thin"/>
      <bottom style="medium"/>
    </border>
    <border>
      <left style="thin"/>
      <right/>
      <top style="medium"/>
      <bottom style="thin"/>
    </border>
    <border>
      <left style="thin"/>
      <right/>
      <top style="thin"/>
      <bottom style="medium"/>
    </border>
    <border>
      <left style="medium"/>
      <right/>
      <top style="medium"/>
      <bottom/>
    </border>
    <border>
      <left style="thin"/>
      <right/>
      <top style="medium"/>
      <bottom/>
    </border>
    <border>
      <left/>
      <right style="thin"/>
      <top style="medium"/>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style="medium"/>
      <right/>
      <top/>
      <bottom/>
    </border>
    <border>
      <left/>
      <right style="medium"/>
      <top style="medium"/>
      <bottom style="medium"/>
    </border>
    <border>
      <left style="medium"/>
      <right style="thin"/>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style="thin"/>
      <top style="thin"/>
      <bottom/>
    </border>
    <border>
      <left/>
      <right/>
      <top style="medium"/>
      <bottom style="thin"/>
    </border>
    <border>
      <left/>
      <right style="thin"/>
      <top style="medium"/>
      <bottom style="thin"/>
    </border>
    <border>
      <left/>
      <right/>
      <top style="thin"/>
      <bottom style="thin"/>
    </border>
    <border>
      <left/>
      <right style="thin"/>
      <top style="thin"/>
      <bottom style="thin"/>
    </border>
    <border>
      <left style="thin"/>
      <right/>
      <top/>
      <bottom/>
    </border>
    <border>
      <left/>
      <right style="medium"/>
      <top/>
      <bottom/>
    </border>
    <border>
      <left style="thin"/>
      <right/>
      <top style="thin"/>
      <bottom/>
    </border>
    <border>
      <left/>
      <right/>
      <top style="thin"/>
      <bottom/>
    </border>
    <border>
      <left/>
      <right style="thin"/>
      <top style="thin"/>
      <bottom/>
    </border>
    <border>
      <left/>
      <right style="thin"/>
      <top/>
      <bottom/>
    </border>
    <border>
      <left/>
      <right style="medium"/>
      <top style="thin"/>
      <bottom/>
    </border>
    <border>
      <left style="medium"/>
      <right style="thin"/>
      <top/>
      <bottom style="medium"/>
    </border>
    <border>
      <left style="thin"/>
      <right style="thin"/>
      <top/>
      <bottom style="medium"/>
    </border>
    <border>
      <left>
        <color indexed="63"/>
      </left>
      <right>
        <color indexed="63"/>
      </right>
      <top style="thin"/>
      <bottom style="medium"/>
    </border>
    <border>
      <left>
        <color indexed="63"/>
      </left>
      <right style="thin"/>
      <top style="thin"/>
      <bottom style="medium"/>
    </border>
    <border>
      <left style="medium"/>
      <right/>
      <top style="medium"/>
      <bottom style="medium"/>
    </border>
    <border>
      <left/>
      <right style="thin"/>
      <top style="medium"/>
      <bottom style="mediu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0" borderId="0" applyNumberFormat="0" applyFill="0" applyBorder="0" applyAlignment="0" applyProtection="0"/>
    <xf numFmtId="0" fontId="77" fillId="32" borderId="0" applyNumberFormat="0" applyBorder="0" applyAlignment="0" applyProtection="0"/>
  </cellStyleXfs>
  <cellXfs count="289">
    <xf numFmtId="0" fontId="0" fillId="0" borderId="0" xfId="0" applyFont="1" applyAlignment="1">
      <alignment/>
    </xf>
    <xf numFmtId="0" fontId="0" fillId="0" borderId="0" xfId="0" applyFont="1" applyAlignment="1">
      <alignment/>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Border="1" applyAlignment="1">
      <alignment horizontal="left" vertical="center"/>
    </xf>
    <xf numFmtId="0" fontId="63" fillId="0" borderId="0" xfId="43" applyFont="1" applyFill="1" applyBorder="1" applyAlignment="1">
      <alignment horizontal="left" vertical="center"/>
    </xf>
    <xf numFmtId="0" fontId="0" fillId="0" borderId="0" xfId="0" applyFont="1" applyFill="1" applyBorder="1" applyAlignment="1">
      <alignment horizontal="left" vertical="center"/>
    </xf>
    <xf numFmtId="0" fontId="78" fillId="0" borderId="0" xfId="0" applyFont="1" applyAlignment="1">
      <alignment/>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69"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3" xfId="66"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79" fillId="0" borderId="17" xfId="0" applyFont="1" applyBorder="1" applyAlignment="1" applyProtection="1">
      <alignment horizontal="center" vertical="center" wrapText="1"/>
      <protection locked="0"/>
    </xf>
    <xf numFmtId="0" fontId="0" fillId="0" borderId="17" xfId="0" applyFont="1" applyBorder="1" applyAlignment="1">
      <alignment horizontal="center"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49" fontId="0" fillId="0" borderId="10" xfId="0" applyNumberFormat="1" applyFont="1" applyBorder="1" applyAlignment="1" applyProtection="1">
      <alignment horizontal="center"/>
      <protection locked="0"/>
    </xf>
    <xf numFmtId="49" fontId="0" fillId="0" borderId="0" xfId="0" applyNumberFormat="1" applyFont="1" applyBorder="1" applyAlignment="1" applyProtection="1">
      <alignment/>
      <protection/>
    </xf>
    <xf numFmtId="0" fontId="80" fillId="0" borderId="11" xfId="0" applyFont="1" applyBorder="1" applyAlignment="1">
      <alignment horizontal="center" vertical="center" wrapText="1"/>
    </xf>
    <xf numFmtId="0" fontId="80" fillId="0" borderId="18" xfId="0" applyFont="1" applyBorder="1" applyAlignment="1">
      <alignment horizontal="center" vertical="center"/>
    </xf>
    <xf numFmtId="0" fontId="80" fillId="0" borderId="19" xfId="0" applyFont="1" applyBorder="1" applyAlignment="1">
      <alignment horizontal="center" vertical="center"/>
    </xf>
    <xf numFmtId="0" fontId="80" fillId="0" borderId="0" xfId="0" applyFont="1" applyFill="1" applyBorder="1" applyAlignment="1">
      <alignment vertical="center"/>
    </xf>
    <xf numFmtId="0" fontId="80" fillId="0" borderId="11" xfId="0" applyFont="1" applyFill="1" applyBorder="1" applyAlignment="1">
      <alignment horizontal="left" vertical="center"/>
    </xf>
    <xf numFmtId="0" fontId="80" fillId="0" borderId="0" xfId="0" applyFont="1" applyFill="1" applyBorder="1" applyAlignment="1">
      <alignment horizontal="left" vertical="center"/>
    </xf>
    <xf numFmtId="0" fontId="80" fillId="0" borderId="11" xfId="0" applyFont="1" applyBorder="1" applyAlignment="1">
      <alignment horizontal="center" vertical="center"/>
    </xf>
    <xf numFmtId="0" fontId="80" fillId="0" borderId="11" xfId="0" applyFont="1" applyBorder="1" applyAlignment="1">
      <alignment horizontal="left" vertical="center"/>
    </xf>
    <xf numFmtId="0" fontId="80" fillId="0" borderId="11" xfId="0" applyFont="1" applyFill="1" applyBorder="1" applyAlignment="1">
      <alignment horizontal="center" vertical="center"/>
    </xf>
    <xf numFmtId="0" fontId="81" fillId="0" borderId="12" xfId="0" applyFont="1" applyFill="1" applyBorder="1" applyAlignment="1" applyProtection="1">
      <alignment horizontal="center" vertical="center" shrinkToFit="1"/>
      <protection locked="0"/>
    </xf>
    <xf numFmtId="0" fontId="81" fillId="0" borderId="17" xfId="0" applyFont="1" applyFill="1" applyBorder="1" applyAlignment="1" applyProtection="1">
      <alignment horizontal="center" vertical="center" shrinkToFit="1"/>
      <protection locked="0"/>
    </xf>
    <xf numFmtId="0" fontId="80" fillId="0" borderId="20" xfId="0" applyFont="1" applyFill="1" applyBorder="1" applyAlignment="1" applyProtection="1">
      <alignment horizontal="center" vertical="center" shrinkToFit="1"/>
      <protection locked="0"/>
    </xf>
    <xf numFmtId="0" fontId="80" fillId="0" borderId="21" xfId="0" applyFont="1" applyFill="1" applyBorder="1" applyAlignment="1" applyProtection="1">
      <alignment horizontal="center" vertical="center" shrinkToFit="1"/>
      <protection locked="0"/>
    </xf>
    <xf numFmtId="0" fontId="81" fillId="0" borderId="22" xfId="0" applyFont="1" applyFill="1" applyBorder="1" applyAlignment="1" applyProtection="1">
      <alignment horizontal="center" vertical="center" shrinkToFit="1"/>
      <protection locked="0"/>
    </xf>
    <xf numFmtId="0" fontId="81" fillId="0" borderId="23" xfId="0" applyFont="1" applyFill="1" applyBorder="1" applyAlignment="1" applyProtection="1">
      <alignment horizontal="center" vertical="center" shrinkToFit="1"/>
      <protection locked="0"/>
    </xf>
    <xf numFmtId="0" fontId="81" fillId="0" borderId="21" xfId="0" applyFont="1" applyFill="1" applyBorder="1" applyAlignment="1" applyProtection="1">
      <alignment horizontal="center" vertical="center" shrinkToFit="1"/>
      <protection locked="0"/>
    </xf>
    <xf numFmtId="0" fontId="82" fillId="0" borderId="19" xfId="0" applyFont="1" applyFill="1" applyBorder="1" applyAlignment="1">
      <alignment vertical="top" wrapText="1"/>
    </xf>
    <xf numFmtId="0" fontId="80" fillId="0" borderId="19" xfId="0" applyFont="1" applyBorder="1" applyAlignment="1">
      <alignment horizontal="center" vertical="center"/>
    </xf>
    <xf numFmtId="0" fontId="80" fillId="0" borderId="11" xfId="0" applyFont="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80" fillId="0" borderId="11" xfId="0" applyFont="1" applyBorder="1" applyAlignment="1">
      <alignment horizontal="left" vertical="center"/>
    </xf>
    <xf numFmtId="0" fontId="80" fillId="0" borderId="11" xfId="0" applyFont="1" applyFill="1" applyBorder="1" applyAlignment="1">
      <alignment horizontal="center" vertical="center"/>
    </xf>
    <xf numFmtId="0" fontId="80" fillId="0" borderId="11" xfId="0" applyFont="1" applyFill="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pplyProtection="1">
      <alignment horizontal="center" vertical="center"/>
      <protection locked="0"/>
    </xf>
    <xf numFmtId="0" fontId="0" fillId="0" borderId="0" xfId="0" applyFont="1" applyBorder="1" applyAlignment="1">
      <alignment/>
    </xf>
    <xf numFmtId="0" fontId="12" fillId="33" borderId="0" xfId="0" applyFont="1" applyFill="1" applyAlignment="1">
      <alignment horizontal="left" vertical="center" indent="1" readingOrder="1"/>
    </xf>
    <xf numFmtId="0" fontId="83" fillId="33" borderId="0" xfId="0" applyFont="1" applyFill="1" applyAlignment="1">
      <alignment horizontal="left" vertical="center" readingOrder="1"/>
    </xf>
    <xf numFmtId="0" fontId="84" fillId="33" borderId="0" xfId="0" applyFont="1" applyFill="1" applyAlignment="1">
      <alignment vertical="center"/>
    </xf>
    <xf numFmtId="0" fontId="84" fillId="33" borderId="0" xfId="0" applyFont="1" applyFill="1" applyAlignment="1">
      <alignment/>
    </xf>
    <xf numFmtId="0" fontId="84" fillId="33" borderId="0" xfId="0" applyFont="1" applyFill="1" applyAlignment="1">
      <alignment horizontal="left" vertical="center" readingOrder="1"/>
    </xf>
    <xf numFmtId="0" fontId="85" fillId="33" borderId="0" xfId="0" applyFont="1" applyFill="1" applyAlignment="1">
      <alignment horizontal="left" vertical="center" readingOrder="1"/>
    </xf>
    <xf numFmtId="0" fontId="15" fillId="33" borderId="0" xfId="0" applyFont="1" applyFill="1" applyAlignment="1">
      <alignment horizontal="left" vertical="center" readingOrder="1"/>
    </xf>
    <xf numFmtId="0" fontId="86" fillId="34" borderId="0" xfId="0" applyFont="1" applyFill="1" applyAlignment="1">
      <alignment horizontal="left" vertical="center" readingOrder="1"/>
    </xf>
    <xf numFmtId="0" fontId="87" fillId="34" borderId="0" xfId="0" applyFont="1" applyFill="1" applyAlignment="1">
      <alignment/>
    </xf>
    <xf numFmtId="0" fontId="85" fillId="6" borderId="0" xfId="0" applyFont="1" applyFill="1" applyAlignment="1">
      <alignment horizontal="left" vertical="center" indent="1" readingOrder="1"/>
    </xf>
    <xf numFmtId="0" fontId="84" fillId="6" borderId="0" xfId="0" applyFont="1" applyFill="1" applyAlignment="1">
      <alignment/>
    </xf>
    <xf numFmtId="20" fontId="84" fillId="33" borderId="0" xfId="0" applyNumberFormat="1" applyFont="1" applyFill="1" applyAlignment="1">
      <alignment/>
    </xf>
    <xf numFmtId="0" fontId="86" fillId="35" borderId="0" xfId="0" applyFont="1" applyFill="1" applyAlignment="1">
      <alignment vertical="center" readingOrder="1"/>
    </xf>
    <xf numFmtId="0" fontId="87" fillId="35" borderId="0" xfId="0" applyFont="1" applyFill="1" applyAlignment="1">
      <alignment/>
    </xf>
    <xf numFmtId="0" fontId="85" fillId="4" borderId="0" xfId="0" applyFont="1" applyFill="1" applyAlignment="1">
      <alignment horizontal="left" vertical="center" indent="1" readingOrder="1"/>
    </xf>
    <xf numFmtId="0" fontId="84" fillId="4" borderId="0" xfId="0" applyFont="1" applyFill="1" applyAlignment="1">
      <alignment/>
    </xf>
    <xf numFmtId="0" fontId="85" fillId="33" borderId="0" xfId="0" applyFont="1" applyFill="1" applyAlignment="1">
      <alignment vertical="center" readingOrder="1"/>
    </xf>
    <xf numFmtId="0" fontId="88" fillId="34" borderId="0" xfId="0" applyFont="1" applyFill="1" applyAlignment="1">
      <alignment vertical="center"/>
    </xf>
    <xf numFmtId="0" fontId="88" fillId="35" borderId="0" xfId="0" applyFont="1" applyFill="1" applyAlignment="1">
      <alignment vertical="center"/>
    </xf>
    <xf numFmtId="183" fontId="0" fillId="0" borderId="11" xfId="0" applyNumberFormat="1" applyFont="1" applyFill="1" applyBorder="1" applyAlignment="1" applyProtection="1">
      <alignment horizontal="center" vertical="center"/>
      <protection locked="0"/>
    </xf>
    <xf numFmtId="0" fontId="89" fillId="0" borderId="0" xfId="0" applyFont="1" applyAlignment="1">
      <alignment/>
    </xf>
    <xf numFmtId="0" fontId="90" fillId="0" borderId="0" xfId="0" applyFont="1" applyAlignment="1">
      <alignment horizontal="center" vertical="center"/>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pplyProtection="1">
      <alignment horizontal="center" vertical="center"/>
      <protection locked="0"/>
    </xf>
    <xf numFmtId="0" fontId="0" fillId="36" borderId="24"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0" borderId="25"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0" borderId="17" xfId="0" applyFont="1" applyBorder="1" applyAlignment="1" applyProtection="1">
      <alignment horizontal="left" vertical="center" shrinkToFit="1"/>
      <protection locked="0"/>
    </xf>
    <xf numFmtId="0" fontId="0" fillId="36" borderId="11"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25" xfId="0" applyFont="1" applyFill="1" applyBorder="1" applyAlignment="1" applyProtection="1">
      <alignment horizontal="left" vertical="center" shrinkToFit="1"/>
      <protection locked="0"/>
    </xf>
    <xf numFmtId="0" fontId="0" fillId="0" borderId="11"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91" fillId="36" borderId="27" xfId="0" applyFont="1" applyFill="1" applyBorder="1" applyAlignment="1">
      <alignment horizontal="center" vertical="center"/>
    </xf>
    <xf numFmtId="0" fontId="91" fillId="36" borderId="28" xfId="0" applyFont="1" applyFill="1" applyBorder="1" applyAlignment="1">
      <alignment horizontal="center" vertical="center"/>
    </xf>
    <xf numFmtId="0" fontId="92" fillId="0" borderId="30" xfId="0" applyFont="1" applyBorder="1" applyAlignment="1" applyProtection="1">
      <alignment horizontal="left" vertical="center" shrinkToFit="1"/>
      <protection locked="0"/>
    </xf>
    <xf numFmtId="0" fontId="92" fillId="0" borderId="28" xfId="0" applyFont="1" applyBorder="1" applyAlignment="1" applyProtection="1">
      <alignment horizontal="left" vertical="center" shrinkToFit="1"/>
      <protection locked="0"/>
    </xf>
    <xf numFmtId="0" fontId="92" fillId="0" borderId="31" xfId="0" applyFont="1" applyBorder="1" applyAlignment="1" applyProtection="1">
      <alignment horizontal="left" vertical="center" shrinkToFit="1"/>
      <protection locked="0"/>
    </xf>
    <xf numFmtId="0" fontId="91" fillId="36" borderId="24" xfId="0" applyFont="1" applyFill="1" applyBorder="1" applyAlignment="1">
      <alignment horizontal="center" vertical="center" wrapText="1"/>
    </xf>
    <xf numFmtId="0" fontId="91" fillId="36" borderId="11" xfId="0" applyFont="1" applyFill="1" applyBorder="1" applyAlignment="1">
      <alignment horizontal="center" vertical="center" wrapText="1"/>
    </xf>
    <xf numFmtId="0" fontId="91" fillId="36" borderId="26" xfId="0" applyFont="1" applyFill="1" applyBorder="1" applyAlignment="1">
      <alignment horizontal="center" vertical="center" wrapText="1"/>
    </xf>
    <xf numFmtId="0" fontId="91" fillId="36" borderId="27" xfId="0" applyFont="1" applyFill="1" applyBorder="1" applyAlignment="1">
      <alignment horizontal="center" vertical="center" wrapText="1"/>
    </xf>
    <xf numFmtId="0" fontId="91" fillId="36" borderId="28" xfId="0" applyFont="1" applyFill="1" applyBorder="1" applyAlignment="1">
      <alignment horizontal="center" vertical="center" wrapText="1"/>
    </xf>
    <xf numFmtId="0" fontId="91" fillId="36" borderId="29" xfId="0" applyFont="1" applyFill="1" applyBorder="1" applyAlignment="1">
      <alignment horizontal="center" vertical="center" wrapText="1"/>
    </xf>
    <xf numFmtId="0" fontId="80" fillId="0" borderId="25" xfId="0" applyFont="1" applyBorder="1" applyAlignment="1">
      <alignment horizontal="center" vertical="center"/>
    </xf>
    <xf numFmtId="0" fontId="80" fillId="0" borderId="11" xfId="0" applyFont="1" applyBorder="1" applyAlignment="1">
      <alignment horizontal="center" vertical="center"/>
    </xf>
    <xf numFmtId="0" fontId="80" fillId="0" borderId="11" xfId="0" applyFont="1" applyBorder="1" applyAlignment="1">
      <alignment horizontal="left" vertical="center"/>
    </xf>
    <xf numFmtId="0" fontId="80" fillId="0" borderId="11" xfId="0" applyFont="1" applyFill="1" applyBorder="1" applyAlignment="1">
      <alignment horizontal="center" vertical="center"/>
    </xf>
    <xf numFmtId="0" fontId="80" fillId="0" borderId="11" xfId="0" applyFont="1" applyFill="1" applyBorder="1" applyAlignment="1">
      <alignment horizontal="left" vertical="center"/>
    </xf>
    <xf numFmtId="0" fontId="80" fillId="0" borderId="17" xfId="0" applyFont="1" applyFill="1" applyBorder="1" applyAlignment="1">
      <alignment horizontal="left" vertical="center"/>
    </xf>
    <xf numFmtId="0" fontId="93" fillId="0" borderId="30" xfId="0" applyFont="1" applyBorder="1" applyAlignment="1">
      <alignment horizontal="right" wrapText="1"/>
    </xf>
    <xf numFmtId="0" fontId="94" fillId="0" borderId="28" xfId="0" applyFont="1" applyBorder="1" applyAlignment="1">
      <alignment horizontal="right"/>
    </xf>
    <xf numFmtId="0" fontId="94" fillId="0" borderId="31" xfId="0" applyFont="1" applyBorder="1" applyAlignment="1">
      <alignment horizontal="right"/>
    </xf>
    <xf numFmtId="0" fontId="91" fillId="36" borderId="32" xfId="0" applyFont="1" applyFill="1" applyBorder="1" applyAlignment="1">
      <alignment horizontal="center" vertical="center" wrapText="1"/>
    </xf>
    <xf numFmtId="0" fontId="91" fillId="36" borderId="0" xfId="0" applyFont="1" applyFill="1" applyBorder="1" applyAlignment="1">
      <alignment horizontal="center" vertical="center"/>
    </xf>
    <xf numFmtId="0" fontId="95" fillId="0" borderId="18" xfId="0" applyFont="1" applyBorder="1" applyAlignment="1" applyProtection="1">
      <alignment horizontal="center" vertical="center" shrinkToFit="1"/>
      <protection locked="0"/>
    </xf>
    <xf numFmtId="0" fontId="95" fillId="0" borderId="19" xfId="0" applyFont="1" applyBorder="1" applyAlignment="1" applyProtection="1">
      <alignment horizontal="center" vertical="center" shrinkToFit="1"/>
      <protection locked="0"/>
    </xf>
    <xf numFmtId="0" fontId="96" fillId="0" borderId="19" xfId="0" applyFont="1" applyBorder="1" applyAlignment="1" applyProtection="1">
      <alignment horizontal="center" vertical="center"/>
      <protection/>
    </xf>
    <xf numFmtId="0" fontId="95" fillId="0" borderId="19" xfId="0" applyFont="1" applyBorder="1" applyAlignment="1" applyProtection="1">
      <alignment horizontal="center" vertical="center" shrinkToFit="1"/>
      <protection/>
    </xf>
    <xf numFmtId="0" fontId="81" fillId="0" borderId="19" xfId="0" applyFont="1" applyBorder="1" applyAlignment="1" applyProtection="1">
      <alignment horizontal="center" vertical="center" shrinkToFit="1"/>
      <protection locked="0"/>
    </xf>
    <xf numFmtId="0" fontId="81" fillId="0" borderId="19" xfId="0" applyFont="1" applyBorder="1" applyAlignment="1" applyProtection="1">
      <alignment horizontal="left" vertical="center" shrinkToFit="1"/>
      <protection locked="0"/>
    </xf>
    <xf numFmtId="0" fontId="81" fillId="0" borderId="33" xfId="0" applyFont="1" applyBorder="1" applyAlignment="1" applyProtection="1">
      <alignment horizontal="left" vertical="center" shrinkToFit="1"/>
      <protection locked="0"/>
    </xf>
    <xf numFmtId="0" fontId="81" fillId="36" borderId="34" xfId="0" applyFont="1" applyFill="1" applyBorder="1" applyAlignment="1">
      <alignment horizontal="center" vertical="center" wrapText="1"/>
    </xf>
    <xf numFmtId="0" fontId="81" fillId="36" borderId="12" xfId="0" applyFont="1" applyFill="1" applyBorder="1" applyAlignment="1">
      <alignment horizontal="center" vertical="center"/>
    </xf>
    <xf numFmtId="0" fontId="81" fillId="36" borderId="22" xfId="0" applyFont="1" applyFill="1" applyBorder="1" applyAlignment="1">
      <alignment horizontal="center" vertical="center"/>
    </xf>
    <xf numFmtId="0" fontId="81" fillId="36" borderId="35" xfId="0" applyFont="1" applyFill="1" applyBorder="1" applyAlignment="1">
      <alignment horizontal="center" vertical="center"/>
    </xf>
    <xf numFmtId="0" fontId="81" fillId="36" borderId="13" xfId="0" applyFont="1" applyFill="1" applyBorder="1" applyAlignment="1">
      <alignment horizontal="center" vertical="center"/>
    </xf>
    <xf numFmtId="0" fontId="81" fillId="36" borderId="36" xfId="0" applyFont="1" applyFill="1" applyBorder="1" applyAlignment="1">
      <alignment horizontal="center" vertical="center"/>
    </xf>
    <xf numFmtId="0" fontId="81" fillId="36" borderId="37" xfId="0" applyFont="1" applyFill="1" applyBorder="1" applyAlignment="1">
      <alignment horizontal="center" vertical="center"/>
    </xf>
    <xf numFmtId="0" fontId="81" fillId="36" borderId="21" xfId="0" applyFont="1" applyFill="1" applyBorder="1" applyAlignment="1">
      <alignment horizontal="center" vertical="center"/>
    </xf>
    <xf numFmtId="0" fontId="81" fillId="36" borderId="23" xfId="0" applyFont="1" applyFill="1" applyBorder="1" applyAlignment="1">
      <alignment horizontal="center" vertical="center"/>
    </xf>
    <xf numFmtId="0" fontId="80" fillId="0" borderId="12" xfId="0" applyFont="1" applyFill="1" applyBorder="1" applyAlignment="1">
      <alignment horizontal="center" vertical="center" wrapText="1"/>
    </xf>
    <xf numFmtId="0" fontId="80" fillId="0" borderId="12" xfId="0" applyFont="1" applyFill="1" applyBorder="1" applyAlignment="1">
      <alignment horizontal="center" vertical="center"/>
    </xf>
    <xf numFmtId="0" fontId="80" fillId="0" borderId="13" xfId="0" applyFont="1" applyFill="1" applyBorder="1" applyAlignment="1">
      <alignment horizontal="center" vertical="center"/>
    </xf>
    <xf numFmtId="0" fontId="80" fillId="0" borderId="38" xfId="0" applyFont="1" applyFill="1" applyBorder="1" applyAlignment="1">
      <alignment horizontal="center" vertical="center"/>
    </xf>
    <xf numFmtId="0" fontId="97" fillId="0" borderId="12" xfId="0" applyFont="1" applyFill="1" applyBorder="1" applyAlignment="1">
      <alignment horizontal="center" vertical="center"/>
    </xf>
    <xf numFmtId="0" fontId="98" fillId="0" borderId="12" xfId="0" applyFont="1" applyFill="1" applyBorder="1" applyAlignment="1">
      <alignment horizontal="center" vertical="center" wrapText="1"/>
    </xf>
    <xf numFmtId="0" fontId="98" fillId="0" borderId="12" xfId="0" applyFont="1" applyFill="1" applyBorder="1" applyAlignment="1">
      <alignment horizontal="center" vertical="center"/>
    </xf>
    <xf numFmtId="0" fontId="98" fillId="0" borderId="13" xfId="0" applyFont="1" applyFill="1" applyBorder="1" applyAlignment="1">
      <alignment horizontal="center" vertical="center"/>
    </xf>
    <xf numFmtId="0" fontId="98" fillId="0" borderId="38" xfId="0" applyFont="1" applyFill="1" applyBorder="1" applyAlignment="1">
      <alignment horizontal="center" vertical="center"/>
    </xf>
    <xf numFmtId="0" fontId="80" fillId="0" borderId="22" xfId="0" applyFont="1" applyFill="1" applyBorder="1" applyAlignment="1">
      <alignment horizontal="center" vertical="center"/>
    </xf>
    <xf numFmtId="0" fontId="80" fillId="0" borderId="39" xfId="0" applyFont="1" applyFill="1" applyBorder="1" applyAlignment="1">
      <alignment horizontal="center" vertical="center"/>
    </xf>
    <xf numFmtId="0" fontId="80" fillId="0" borderId="40" xfId="0" applyFont="1" applyFill="1" applyBorder="1" applyAlignment="1">
      <alignment horizontal="center" vertical="center"/>
    </xf>
    <xf numFmtId="0" fontId="80" fillId="0" borderId="13" xfId="69" applyFont="1" applyFill="1" applyBorder="1" applyAlignment="1">
      <alignment horizontal="center" vertical="center"/>
      <protection/>
    </xf>
    <xf numFmtId="0" fontId="80" fillId="0" borderId="36" xfId="0" applyFont="1" applyFill="1" applyBorder="1" applyAlignment="1">
      <alignment horizontal="center" vertical="center"/>
    </xf>
    <xf numFmtId="0" fontId="80" fillId="0" borderId="41" xfId="0" applyFont="1" applyFill="1" applyBorder="1" applyAlignment="1">
      <alignment horizontal="center" vertical="center"/>
    </xf>
    <xf numFmtId="0" fontId="80" fillId="0" borderId="42" xfId="0" applyFont="1" applyFill="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97" fillId="0" borderId="30" xfId="0" applyFont="1" applyBorder="1" applyAlignment="1">
      <alignment horizontal="right" wrapText="1"/>
    </xf>
    <xf numFmtId="0" fontId="97" fillId="0" borderId="28" xfId="0" applyFont="1" applyBorder="1" applyAlignment="1">
      <alignment horizontal="right" wrapText="1"/>
    </xf>
    <xf numFmtId="0" fontId="97" fillId="0" borderId="31" xfId="0" applyFont="1" applyBorder="1" applyAlignment="1">
      <alignment horizontal="right" wrapText="1"/>
    </xf>
    <xf numFmtId="0" fontId="80" fillId="0" borderId="22" xfId="64" applyFont="1" applyFill="1" applyBorder="1" applyAlignment="1">
      <alignment horizontal="left" vertical="center" shrinkToFit="1"/>
      <protection/>
    </xf>
    <xf numFmtId="0" fontId="80" fillId="0" borderId="39" xfId="64" applyFont="1" applyFill="1" applyBorder="1" applyAlignment="1">
      <alignment horizontal="left" vertical="center" shrinkToFit="1"/>
      <protection/>
    </xf>
    <xf numFmtId="0" fontId="80" fillId="0" borderId="40" xfId="64" applyFont="1" applyFill="1" applyBorder="1" applyAlignment="1">
      <alignment horizontal="left" vertical="center" shrinkToFit="1"/>
      <protection/>
    </xf>
    <xf numFmtId="0" fontId="80" fillId="0" borderId="36" xfId="64" applyFont="1" applyFill="1" applyBorder="1" applyAlignment="1">
      <alignment horizontal="left" vertical="center" shrinkToFit="1"/>
      <protection/>
    </xf>
    <xf numFmtId="0" fontId="80" fillId="0" borderId="41" xfId="64" applyFont="1" applyFill="1" applyBorder="1" applyAlignment="1">
      <alignment horizontal="left" vertical="center" shrinkToFit="1"/>
      <protection/>
    </xf>
    <xf numFmtId="0" fontId="80" fillId="0" borderId="42" xfId="64" applyFont="1" applyFill="1" applyBorder="1" applyAlignment="1">
      <alignment horizontal="left" vertical="center" shrinkToFit="1"/>
      <protection/>
    </xf>
    <xf numFmtId="0" fontId="80" fillId="0" borderId="45" xfId="0" applyFont="1" applyFill="1" applyBorder="1" applyAlignment="1">
      <alignment horizontal="center" vertical="center"/>
    </xf>
    <xf numFmtId="0" fontId="80" fillId="0" borderId="46" xfId="0" applyFont="1" applyFill="1" applyBorder="1" applyAlignment="1">
      <alignment horizontal="center" vertical="center"/>
    </xf>
    <xf numFmtId="0" fontId="80" fillId="0" borderId="47" xfId="0" applyFont="1" applyFill="1" applyBorder="1" applyAlignment="1">
      <alignment horizontal="center" vertical="center"/>
    </xf>
    <xf numFmtId="0" fontId="80" fillId="0" borderId="43" xfId="0" applyFont="1" applyFill="1" applyBorder="1" applyAlignment="1">
      <alignment horizontal="center" vertical="center"/>
    </xf>
    <xf numFmtId="0" fontId="80" fillId="0" borderId="0" xfId="0" applyFont="1" applyFill="1" applyBorder="1" applyAlignment="1">
      <alignment horizontal="center" vertical="center"/>
    </xf>
    <xf numFmtId="0" fontId="80" fillId="0" borderId="48" xfId="0" applyFont="1" applyFill="1" applyBorder="1" applyAlignment="1">
      <alignment horizontal="center" vertical="center"/>
    </xf>
    <xf numFmtId="0" fontId="80" fillId="0" borderId="38" xfId="69" applyFont="1" applyFill="1" applyBorder="1" applyAlignment="1">
      <alignment horizontal="center" vertical="center"/>
      <protection/>
    </xf>
    <xf numFmtId="0" fontId="80" fillId="0" borderId="45" xfId="0" applyFont="1" applyBorder="1" applyAlignment="1">
      <alignment horizontal="left" vertical="top" wrapText="1"/>
    </xf>
    <xf numFmtId="0" fontId="80" fillId="0" borderId="46" xfId="0" applyFont="1" applyBorder="1" applyAlignment="1">
      <alignment horizontal="left" vertical="top" wrapText="1"/>
    </xf>
    <xf numFmtId="0" fontId="80" fillId="0" borderId="49" xfId="0" applyFont="1" applyBorder="1" applyAlignment="1">
      <alignment horizontal="left" vertical="top" wrapText="1"/>
    </xf>
    <xf numFmtId="0" fontId="80" fillId="0" borderId="28" xfId="0" applyFont="1" applyBorder="1" applyAlignment="1">
      <alignment horizontal="center" vertical="center"/>
    </xf>
    <xf numFmtId="49" fontId="0" fillId="0" borderId="28" xfId="0" applyNumberFormat="1" applyFont="1" applyBorder="1" applyAlignment="1" applyProtection="1">
      <alignment horizontal="left" vertical="center" shrinkToFit="1"/>
      <protection locked="0"/>
    </xf>
    <xf numFmtId="0" fontId="81" fillId="0" borderId="28" xfId="43" applyFont="1" applyFill="1" applyBorder="1" applyAlignment="1" applyProtection="1">
      <alignment horizontal="left" vertical="center" shrinkToFit="1"/>
      <protection locked="0"/>
    </xf>
    <xf numFmtId="0" fontId="81" fillId="0" borderId="28" xfId="0" applyFont="1" applyFill="1" applyBorder="1" applyAlignment="1" applyProtection="1">
      <alignment horizontal="left" vertical="center" shrinkToFit="1"/>
      <protection locked="0"/>
    </xf>
    <xf numFmtId="0" fontId="81" fillId="0" borderId="31" xfId="0" applyFont="1" applyFill="1" applyBorder="1" applyAlignment="1" applyProtection="1">
      <alignment horizontal="left" vertical="center" shrinkToFit="1"/>
      <protection locked="0"/>
    </xf>
    <xf numFmtId="0" fontId="0" fillId="36" borderId="32"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25"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93" fillId="0" borderId="11" xfId="0" applyFont="1" applyBorder="1" applyAlignment="1">
      <alignment horizontal="left" vertical="center" shrinkToFit="1"/>
    </xf>
    <xf numFmtId="0" fontId="94" fillId="0" borderId="11" xfId="0" applyFont="1" applyBorder="1" applyAlignment="1">
      <alignment horizontal="left" vertical="center" shrinkToFit="1"/>
    </xf>
    <xf numFmtId="0" fontId="94" fillId="0" borderId="17" xfId="0" applyFont="1" applyBorder="1" applyAlignment="1">
      <alignment horizontal="left" vertical="center" shrinkToFit="1"/>
    </xf>
    <xf numFmtId="0" fontId="80" fillId="0" borderId="0" xfId="0" applyFont="1" applyFill="1" applyBorder="1" applyAlignment="1">
      <alignment horizontal="right" vertical="center"/>
    </xf>
    <xf numFmtId="0" fontId="0" fillId="0" borderId="0"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97" fillId="0" borderId="28" xfId="0" applyFont="1" applyFill="1" applyBorder="1" applyAlignment="1">
      <alignment horizontal="right"/>
    </xf>
    <xf numFmtId="0" fontId="97" fillId="0" borderId="31" xfId="0" applyFont="1" applyFill="1" applyBorder="1" applyAlignment="1">
      <alignment horizontal="right"/>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36" borderId="24" xfId="0" applyFont="1" applyFill="1" applyBorder="1" applyAlignment="1">
      <alignment horizontal="center" vertical="center"/>
    </xf>
    <xf numFmtId="49" fontId="0" fillId="0" borderId="25"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protection locked="0"/>
    </xf>
    <xf numFmtId="49" fontId="0" fillId="0" borderId="30" xfId="0" applyNumberFormat="1" applyFont="1" applyFill="1" applyBorder="1" applyAlignment="1" applyProtection="1">
      <alignment horizontal="center" vertical="center"/>
      <protection locked="0"/>
    </xf>
    <xf numFmtId="49" fontId="0" fillId="0" borderId="28" xfId="0" applyNumberFormat="1" applyFont="1" applyFill="1" applyBorder="1" applyAlignment="1" applyProtection="1">
      <alignment horizontal="center" vertical="center"/>
      <protection locked="0"/>
    </xf>
    <xf numFmtId="49" fontId="97" fillId="0" borderId="11" xfId="0" applyNumberFormat="1" applyFont="1" applyFill="1" applyBorder="1" applyAlignment="1">
      <alignment horizontal="center" vertical="center" wrapText="1"/>
    </xf>
    <xf numFmtId="49" fontId="97" fillId="0" borderId="28" xfId="0" applyNumberFormat="1" applyFont="1" applyFill="1" applyBorder="1" applyAlignment="1">
      <alignment horizontal="center" vertical="center" wrapText="1"/>
    </xf>
    <xf numFmtId="0" fontId="80" fillId="0" borderId="11" xfId="0" applyNumberFormat="1" applyFont="1" applyFill="1" applyBorder="1" applyAlignment="1">
      <alignment horizontal="right" vertical="center"/>
    </xf>
    <xf numFmtId="0" fontId="0" fillId="0" borderId="11" xfId="0" applyFont="1" applyFill="1" applyBorder="1" applyAlignment="1">
      <alignment horizontal="left" vertical="center"/>
    </xf>
    <xf numFmtId="0" fontId="0" fillId="0" borderId="17" xfId="0" applyFont="1" applyFill="1" applyBorder="1" applyAlignment="1">
      <alignment horizontal="left" vertical="center"/>
    </xf>
    <xf numFmtId="0" fontId="94" fillId="0" borderId="28" xfId="0" applyFont="1" applyFill="1" applyBorder="1" applyAlignment="1">
      <alignment horizontal="right"/>
    </xf>
    <xf numFmtId="0" fontId="94" fillId="0" borderId="31" xfId="0" applyFont="1" applyFill="1" applyBorder="1" applyAlignment="1">
      <alignment horizontal="right"/>
    </xf>
    <xf numFmtId="0" fontId="0" fillId="36" borderId="32" xfId="0" applyFont="1" applyFill="1" applyBorder="1" applyAlignment="1">
      <alignment horizontal="center" vertical="center" wrapText="1"/>
    </xf>
    <xf numFmtId="0" fontId="94" fillId="0" borderId="0" xfId="0" applyFont="1" applyFill="1" applyBorder="1" applyAlignment="1">
      <alignment horizontal="right"/>
    </xf>
    <xf numFmtId="0" fontId="94" fillId="0" borderId="44" xfId="0" applyFont="1" applyFill="1" applyBorder="1" applyAlignment="1">
      <alignment horizontal="right"/>
    </xf>
    <xf numFmtId="0" fontId="0" fillId="36" borderId="26"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36" borderId="28"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80" fillId="0" borderId="22" xfId="0" applyFont="1" applyFill="1" applyBorder="1" applyAlignment="1" applyProtection="1">
      <alignment horizontal="center" vertical="center" shrinkToFit="1"/>
      <protection/>
    </xf>
    <xf numFmtId="0" fontId="80" fillId="0" borderId="39" xfId="0" applyFont="1" applyFill="1" applyBorder="1" applyAlignment="1" applyProtection="1">
      <alignment horizontal="center" vertical="center" shrinkToFit="1"/>
      <protection/>
    </xf>
    <xf numFmtId="0" fontId="80" fillId="0" borderId="40" xfId="0" applyFont="1" applyFill="1" applyBorder="1" applyAlignment="1" applyProtection="1">
      <alignment horizontal="center" vertical="center" shrinkToFit="1"/>
      <protection/>
    </xf>
    <xf numFmtId="0" fontId="81" fillId="36" borderId="24" xfId="0" applyFont="1" applyFill="1" applyBorder="1" applyAlignment="1" applyProtection="1">
      <alignment horizontal="center" vertical="center" wrapText="1" shrinkToFit="1"/>
      <protection/>
    </xf>
    <xf numFmtId="0" fontId="81" fillId="36" borderId="26" xfId="0" applyFont="1" applyFill="1" applyBorder="1" applyAlignment="1" applyProtection="1">
      <alignment horizontal="center" vertical="center" shrinkToFit="1"/>
      <protection/>
    </xf>
    <xf numFmtId="0" fontId="81" fillId="36" borderId="27" xfId="0" applyFont="1" applyFill="1" applyBorder="1" applyAlignment="1" applyProtection="1">
      <alignment horizontal="center" vertical="center" shrinkToFit="1"/>
      <protection/>
    </xf>
    <xf numFmtId="0" fontId="81" fillId="36" borderId="29" xfId="0" applyFont="1" applyFill="1" applyBorder="1" applyAlignment="1" applyProtection="1">
      <alignment horizontal="center" vertical="center" shrinkToFit="1"/>
      <protection/>
    </xf>
    <xf numFmtId="0" fontId="80" fillId="0" borderId="25" xfId="0" applyFont="1" applyFill="1" applyBorder="1" applyAlignment="1" applyProtection="1">
      <alignment horizontal="center" vertical="center" shrinkToFit="1"/>
      <protection/>
    </xf>
    <xf numFmtId="0" fontId="80" fillId="0" borderId="26" xfId="0" applyFont="1" applyFill="1" applyBorder="1" applyAlignment="1" applyProtection="1">
      <alignment horizontal="center" vertical="center" shrinkToFit="1"/>
      <protection/>
    </xf>
    <xf numFmtId="0" fontId="80" fillId="0" borderId="30" xfId="0" applyFont="1" applyFill="1" applyBorder="1" applyAlignment="1" applyProtection="1">
      <alignment horizontal="center" vertical="center" shrinkToFit="1"/>
      <protection/>
    </xf>
    <xf numFmtId="0" fontId="80" fillId="0" borderId="29" xfId="0" applyFont="1" applyFill="1" applyBorder="1" applyAlignment="1" applyProtection="1">
      <alignment horizontal="center" vertical="center" shrinkToFit="1"/>
      <protection/>
    </xf>
    <xf numFmtId="0" fontId="81" fillId="0" borderId="26" xfId="0" applyFont="1" applyFill="1" applyBorder="1" applyAlignment="1" applyProtection="1">
      <alignment horizontal="center" vertical="center" shrinkToFit="1"/>
      <protection locked="0"/>
    </xf>
    <xf numFmtId="0" fontId="81" fillId="0" borderId="29" xfId="0" applyFont="1" applyFill="1" applyBorder="1" applyAlignment="1" applyProtection="1">
      <alignment horizontal="center" vertical="center" shrinkToFit="1"/>
      <protection locked="0"/>
    </xf>
    <xf numFmtId="0" fontId="80" fillId="0" borderId="23" xfId="0" applyFont="1" applyFill="1" applyBorder="1" applyAlignment="1" applyProtection="1">
      <alignment horizontal="center" vertical="center" shrinkToFit="1"/>
      <protection/>
    </xf>
    <xf numFmtId="0" fontId="80" fillId="0" borderId="52" xfId="0" applyFont="1" applyFill="1" applyBorder="1" applyAlignment="1" applyProtection="1">
      <alignment horizontal="center" vertical="center" shrinkToFit="1"/>
      <protection/>
    </xf>
    <xf numFmtId="0" fontId="80" fillId="0" borderId="53" xfId="0" applyFont="1" applyFill="1" applyBorder="1" applyAlignment="1" applyProtection="1">
      <alignment horizontal="center" vertical="center" shrinkToFit="1"/>
      <protection/>
    </xf>
    <xf numFmtId="0" fontId="0" fillId="0" borderId="25"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97" fillId="0" borderId="11" xfId="0" applyFont="1" applyBorder="1" applyAlignment="1">
      <alignment horizontal="center" vertical="center" wrapText="1"/>
    </xf>
    <xf numFmtId="0" fontId="97" fillId="0" borderId="11" xfId="0" applyFont="1" applyBorder="1" applyAlignment="1">
      <alignment horizontal="right" vertical="center" wrapText="1"/>
    </xf>
    <xf numFmtId="38" fontId="0" fillId="0" borderId="11" xfId="52" applyFont="1" applyBorder="1" applyAlignment="1" applyProtection="1">
      <alignment horizontal="center" vertical="center" wrapText="1"/>
      <protection locked="0"/>
    </xf>
    <xf numFmtId="0" fontId="97" fillId="0" borderId="11" xfId="0" applyFont="1" applyBorder="1" applyAlignment="1">
      <alignment horizontal="right" wrapText="1"/>
    </xf>
    <xf numFmtId="0" fontId="97" fillId="0" borderId="17" xfId="0" applyFont="1" applyBorder="1" applyAlignment="1">
      <alignment horizontal="right" wrapText="1"/>
    </xf>
    <xf numFmtId="0" fontId="0" fillId="0" borderId="28" xfId="0" applyFont="1" applyBorder="1" applyAlignment="1" applyProtection="1">
      <alignment horizontal="center" vertical="center"/>
      <protection locked="0"/>
    </xf>
    <xf numFmtId="0" fontId="98" fillId="0" borderId="11" xfId="0" applyFont="1" applyBorder="1" applyAlignment="1">
      <alignment horizontal="right" vertical="center" wrapText="1"/>
    </xf>
    <xf numFmtId="0" fontId="0" fillId="0" borderId="30"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98" fillId="0" borderId="0" xfId="0" applyFont="1" applyBorder="1" applyAlignment="1">
      <alignment horizontal="center" vertical="center"/>
    </xf>
    <xf numFmtId="0" fontId="0" fillId="0" borderId="0" xfId="0" applyFont="1" applyBorder="1" applyAlignment="1" applyProtection="1">
      <alignment horizontal="left" vertical="center" shrinkToFit="1"/>
      <protection locked="0"/>
    </xf>
    <xf numFmtId="0" fontId="0" fillId="0" borderId="44" xfId="0" applyFont="1" applyBorder="1" applyAlignment="1" applyProtection="1">
      <alignment horizontal="left" vertical="center" shrinkToFit="1"/>
      <protection locked="0"/>
    </xf>
    <xf numFmtId="0" fontId="80" fillId="0" borderId="0" xfId="0" applyFont="1" applyBorder="1" applyAlignment="1">
      <alignment horizontal="center" vertical="center"/>
    </xf>
    <xf numFmtId="0" fontId="97" fillId="0" borderId="28" xfId="0" applyFont="1" applyBorder="1" applyAlignment="1">
      <alignment horizontal="right"/>
    </xf>
    <xf numFmtId="0" fontId="97" fillId="0" borderId="31" xfId="0" applyFont="1" applyBorder="1" applyAlignment="1">
      <alignment horizontal="right"/>
    </xf>
    <xf numFmtId="0" fontId="0" fillId="36" borderId="0" xfId="0" applyFont="1" applyFill="1" applyBorder="1" applyAlignment="1">
      <alignment horizontal="center" vertical="center" wrapText="1"/>
    </xf>
    <xf numFmtId="0" fontId="0" fillId="36" borderId="48"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94" fillId="0" borderId="30" xfId="0" applyFont="1" applyBorder="1" applyAlignment="1">
      <alignment horizontal="right" wrapText="1"/>
    </xf>
    <xf numFmtId="0" fontId="94" fillId="0" borderId="28" xfId="0" applyFont="1" applyBorder="1" applyAlignment="1">
      <alignment horizontal="right" wrapText="1"/>
    </xf>
    <xf numFmtId="0" fontId="94" fillId="0" borderId="31" xfId="0" applyFont="1" applyBorder="1" applyAlignment="1">
      <alignment horizontal="right" wrapText="1"/>
    </xf>
    <xf numFmtId="0" fontId="0" fillId="0" borderId="19" xfId="0" applyFont="1" applyBorder="1" applyAlignment="1" applyProtection="1">
      <alignment horizontal="center" vertical="center" shrinkToFit="1"/>
      <protection locked="0"/>
    </xf>
    <xf numFmtId="0" fontId="80" fillId="0" borderId="19" xfId="0" applyFont="1" applyBorder="1" applyAlignment="1">
      <alignment horizontal="center" vertical="center"/>
    </xf>
    <xf numFmtId="0" fontId="0" fillId="0" borderId="19" xfId="0" applyFont="1" applyBorder="1" applyAlignment="1" applyProtection="1">
      <alignment horizontal="left" vertical="center" shrinkToFit="1"/>
      <protection locked="0"/>
    </xf>
    <xf numFmtId="0" fontId="0" fillId="0" borderId="33" xfId="0" applyFont="1" applyBorder="1" applyAlignment="1" applyProtection="1">
      <alignment horizontal="left" vertical="center" shrinkToFit="1"/>
      <protection locked="0"/>
    </xf>
    <xf numFmtId="0" fontId="91" fillId="36" borderId="54" xfId="0" applyFont="1" applyFill="1" applyBorder="1" applyAlignment="1">
      <alignment horizontal="center" vertical="center" wrapText="1"/>
    </xf>
    <xf numFmtId="0" fontId="91" fillId="36" borderId="19" xfId="0" applyFont="1" applyFill="1" applyBorder="1" applyAlignment="1">
      <alignment horizontal="center" vertical="center" wrapText="1"/>
    </xf>
    <xf numFmtId="0" fontId="91" fillId="36" borderId="55" xfId="0" applyFont="1" applyFill="1" applyBorder="1" applyAlignment="1">
      <alignment horizontal="center" vertical="center" wrapText="1"/>
    </xf>
    <xf numFmtId="0" fontId="80" fillId="0" borderId="18" xfId="0" applyFont="1" applyFill="1" applyBorder="1" applyAlignment="1" applyProtection="1">
      <alignment horizontal="center" vertical="center"/>
      <protection locked="0"/>
    </xf>
    <xf numFmtId="0" fontId="80" fillId="0" borderId="19" xfId="0" applyFont="1" applyFill="1" applyBorder="1" applyAlignment="1" applyProtection="1">
      <alignment horizontal="center" vertical="center"/>
      <protection locked="0"/>
    </xf>
    <xf numFmtId="0" fontId="82" fillId="0" borderId="19" xfId="0" applyFont="1" applyFill="1" applyBorder="1" applyAlignment="1">
      <alignment horizontal="left" vertical="top" wrapText="1"/>
    </xf>
    <xf numFmtId="0" fontId="82" fillId="0" borderId="33" xfId="0" applyFont="1" applyFill="1" applyBorder="1" applyAlignment="1">
      <alignment horizontal="left" vertical="top" wrapText="1"/>
    </xf>
    <xf numFmtId="0" fontId="63" fillId="0" borderId="0" xfId="43" applyFont="1" applyAlignment="1">
      <alignment horizontal="left"/>
    </xf>
    <xf numFmtId="0" fontId="99" fillId="0" borderId="0" xfId="0" applyFont="1" applyBorder="1" applyAlignment="1">
      <alignment horizontal="right"/>
    </xf>
    <xf numFmtId="0" fontId="91" fillId="36" borderId="54" xfId="0" applyFont="1" applyFill="1" applyBorder="1" applyAlignment="1">
      <alignment horizontal="center" vertical="center"/>
    </xf>
    <xf numFmtId="0" fontId="91" fillId="36" borderId="19" xfId="0" applyFont="1" applyFill="1" applyBorder="1" applyAlignment="1">
      <alignment horizontal="center" vertical="center"/>
    </xf>
    <xf numFmtId="49" fontId="0" fillId="0" borderId="19" xfId="0" applyNumberFormat="1" applyFont="1" applyBorder="1" applyAlignment="1" applyProtection="1">
      <alignment horizontal="center" vertical="center"/>
      <protection locked="0"/>
    </xf>
    <xf numFmtId="0" fontId="99" fillId="0" borderId="0" xfId="0" applyFont="1" applyBorder="1" applyAlignment="1">
      <alignment horizontal="right" shrinkToFit="1"/>
    </xf>
    <xf numFmtId="0" fontId="100" fillId="0" borderId="30" xfId="0" applyFont="1" applyBorder="1" applyAlignment="1">
      <alignment horizontal="right" wrapText="1"/>
    </xf>
    <xf numFmtId="0" fontId="101" fillId="0" borderId="28" xfId="0" applyFont="1" applyBorder="1" applyAlignment="1">
      <alignment horizontal="right"/>
    </xf>
    <xf numFmtId="0" fontId="101" fillId="0" borderId="31" xfId="0" applyFont="1" applyBorder="1" applyAlignment="1">
      <alignment horizontal="right"/>
    </xf>
    <xf numFmtId="0" fontId="82" fillId="0" borderId="19" xfId="0" applyFont="1" applyFill="1" applyBorder="1" applyAlignment="1">
      <alignment horizontal="left" vertical="center" wrapText="1"/>
    </xf>
    <xf numFmtId="0" fontId="82" fillId="0" borderId="33" xfId="0" applyFont="1" applyFill="1" applyBorder="1" applyAlignment="1">
      <alignment horizontal="left" vertical="center" wrapText="1"/>
    </xf>
    <xf numFmtId="0" fontId="97" fillId="0" borderId="28" xfId="0" applyFont="1" applyBorder="1" applyAlignment="1">
      <alignment horizontal="right" shrinkToFit="1"/>
    </xf>
    <xf numFmtId="0" fontId="97" fillId="0" borderId="31" xfId="0" applyFont="1" applyBorder="1" applyAlignment="1">
      <alignment horizontal="right" shrinkToFit="1"/>
    </xf>
    <xf numFmtId="0" fontId="0" fillId="0" borderId="11" xfId="0" applyFont="1" applyBorder="1" applyAlignment="1" applyProtection="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メモ 2"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標準 5" xfId="68"/>
    <cellStyle name="標準 6" xfId="69"/>
    <cellStyle name="Followed Hyperlink" xfId="70"/>
    <cellStyle name="良い" xfId="71"/>
  </cellStyles>
  <dxfs count="5">
    <dxf>
      <fill>
        <patternFill>
          <bgColor theme="0" tint="-0.24993999302387238"/>
        </patternFill>
      </fill>
      <border>
        <left style="thin"/>
        <right style="thin"/>
      </border>
    </dxf>
    <dxf>
      <fill>
        <patternFill>
          <bgColor theme="0" tint="-0.24993999302387238"/>
        </patternFill>
      </fill>
      <border>
        <left style="thin"/>
        <right style="thin"/>
      </border>
    </dxf>
    <dxf>
      <fill>
        <patternFill>
          <bgColor theme="0" tint="-0.24993999302387238"/>
        </patternFill>
      </fill>
      <border>
        <left style="thin"/>
        <right style="thin"/>
      </border>
    </dxf>
    <dxf>
      <fill>
        <patternFill>
          <bgColor theme="0" tint="-0.24993999302387238"/>
        </patternFill>
      </fill>
      <border>
        <left style="thin"/>
        <right style="thin"/>
      </border>
    </dxf>
    <dxf>
      <fill>
        <patternFill>
          <bgColor theme="0" tint="-0.24993999302387238"/>
        </patternFill>
      </fill>
      <border>
        <left style="thin">
          <color rgb="FF000000"/>
        </left>
        <right style="thin">
          <color rgb="FF000000"/>
        </righ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28575</xdr:colOff>
      <xdr:row>7</xdr:row>
      <xdr:rowOff>180975</xdr:rowOff>
    </xdr:from>
    <xdr:to>
      <xdr:col>53</xdr:col>
      <xdr:colOff>38100</xdr:colOff>
      <xdr:row>8</xdr:row>
      <xdr:rowOff>304800</xdr:rowOff>
    </xdr:to>
    <xdr:sp>
      <xdr:nvSpPr>
        <xdr:cNvPr id="1" name="吹き出し: 四角形 11"/>
        <xdr:cNvSpPr>
          <a:spLocks/>
        </xdr:cNvSpPr>
      </xdr:nvSpPr>
      <xdr:spPr>
        <a:xfrm>
          <a:off x="9734550" y="1447800"/>
          <a:ext cx="5067300" cy="628650"/>
        </a:xfrm>
        <a:prstGeom prst="wedgeRectCallout">
          <a:avLst>
            <a:gd name="adj1" fmla="val -46324"/>
            <a:gd name="adj2" fmla="val -12944"/>
          </a:avLst>
        </a:prstGeom>
        <a:solidFill>
          <a:srgbClr val="DDD9C3"/>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種類</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1" i="0" u="none" baseline="0">
              <a:solidFill>
                <a:srgbClr val="FF0000"/>
              </a:solidFill>
            </a:rPr>
            <a:t>企業体験</a:t>
          </a:r>
          <a:r>
            <a:rPr lang="en-US" cap="none" sz="1100" b="0" i="0" u="none" baseline="0">
              <a:solidFill>
                <a:srgbClr val="000000"/>
              </a:solidFill>
            </a:rPr>
            <a:t>」または「</a:t>
          </a:r>
          <a:r>
            <a:rPr lang="en-US" cap="none" sz="1100" b="1" i="0" u="none" baseline="0">
              <a:solidFill>
                <a:srgbClr val="FF0000"/>
              </a:solidFill>
            </a:rPr>
            <a:t>インターンシップ</a:t>
          </a:r>
          <a:r>
            <a:rPr lang="en-US" cap="none" sz="1100" b="0" i="0" u="none" baseline="0">
              <a:solidFill>
                <a:srgbClr val="000000"/>
              </a:solidFill>
            </a:rPr>
            <a:t>」を選択してください。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「企業体験」</a:t>
          </a:r>
          <a:r>
            <a:rPr lang="en-US" cap="none" sz="1100" b="0" i="0" u="none" baseline="0">
              <a:solidFill>
                <a:srgbClr val="000000"/>
              </a:solidFill>
            </a:rPr>
            <a:t>、</a:t>
          </a:r>
          <a:r>
            <a:rPr lang="en-US" cap="none" sz="1100" b="0" i="0" u="none" baseline="0">
              <a:solidFill>
                <a:srgbClr val="000000"/>
              </a:solidFill>
            </a:rPr>
            <a:t>「インターンシップ」</a:t>
          </a:r>
          <a:r>
            <a:rPr lang="en-US" cap="none" sz="1100" b="0" i="0" u="none" baseline="0">
              <a:solidFill>
                <a:srgbClr val="000000"/>
              </a:solidFill>
            </a:rPr>
            <a:t>の定義については記入要綱をご確認ください。</a:t>
          </a:r>
          <a:r>
            <a:rPr lang="en-US" cap="none" sz="1100" b="0" i="0" u="none" baseline="0">
              <a:solidFill>
                <a:srgbClr val="000000"/>
              </a:solidFill>
            </a:rPr>
            <a:t>
</a:t>
          </a:r>
        </a:p>
      </xdr:txBody>
    </xdr:sp>
    <xdr:clientData/>
  </xdr:twoCellAnchor>
  <xdr:twoCellAnchor>
    <xdr:from>
      <xdr:col>42</xdr:col>
      <xdr:colOff>28575</xdr:colOff>
      <xdr:row>9</xdr:row>
      <xdr:rowOff>0</xdr:rowOff>
    </xdr:from>
    <xdr:to>
      <xdr:col>53</xdr:col>
      <xdr:colOff>38100</xdr:colOff>
      <xdr:row>10</xdr:row>
      <xdr:rowOff>161925</xdr:rowOff>
    </xdr:to>
    <xdr:sp>
      <xdr:nvSpPr>
        <xdr:cNvPr id="2" name="吹き出し: 四角形 12"/>
        <xdr:cNvSpPr>
          <a:spLocks/>
        </xdr:cNvSpPr>
      </xdr:nvSpPr>
      <xdr:spPr>
        <a:xfrm>
          <a:off x="9734550" y="2343150"/>
          <a:ext cx="5067300" cy="428625"/>
        </a:xfrm>
        <a:prstGeom prst="wedgeRectCallout">
          <a:avLst>
            <a:gd name="adj1" fmla="val -46324"/>
            <a:gd name="adj2" fmla="val -12944"/>
          </a:avLst>
        </a:prstGeom>
        <a:solidFill>
          <a:srgbClr val="DDD9C3"/>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研修期間</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1" i="0" u="none" baseline="0">
              <a:solidFill>
                <a:srgbClr val="FF0000"/>
              </a:solidFill>
            </a:rPr>
            <a:t>インターンシップ</a:t>
          </a:r>
          <a:r>
            <a:rPr lang="en-US" cap="none" sz="1100" b="0" i="0" u="none" baseline="0">
              <a:solidFill>
                <a:srgbClr val="000000"/>
              </a:solidFill>
            </a:rPr>
            <a:t>」の場合は、実働日数</a:t>
          </a:r>
          <a:r>
            <a:rPr lang="en-US" cap="none" sz="1100" b="0" i="0" u="none" baseline="0">
              <a:solidFill>
                <a:srgbClr val="000000"/>
              </a:solidFill>
            </a:rPr>
            <a:t>5</a:t>
          </a:r>
          <a:r>
            <a:rPr lang="en-US" cap="none" sz="1100" b="0" i="0" u="none" baseline="0">
              <a:solidFill>
                <a:srgbClr val="000000"/>
              </a:solidFill>
            </a:rPr>
            <a:t>日間以上で設定してください。</a:t>
          </a:r>
        </a:p>
      </xdr:txBody>
    </xdr:sp>
    <xdr:clientData/>
  </xdr:twoCellAnchor>
  <xdr:twoCellAnchor>
    <xdr:from>
      <xdr:col>42</xdr:col>
      <xdr:colOff>19050</xdr:colOff>
      <xdr:row>10</xdr:row>
      <xdr:rowOff>228600</xdr:rowOff>
    </xdr:from>
    <xdr:to>
      <xdr:col>56</xdr:col>
      <xdr:colOff>0</xdr:colOff>
      <xdr:row>14</xdr:row>
      <xdr:rowOff>133350</xdr:rowOff>
    </xdr:to>
    <xdr:sp>
      <xdr:nvSpPr>
        <xdr:cNvPr id="3" name="吹き出し: 四角形 13"/>
        <xdr:cNvSpPr>
          <a:spLocks/>
        </xdr:cNvSpPr>
      </xdr:nvSpPr>
      <xdr:spPr>
        <a:xfrm>
          <a:off x="9725025" y="2838450"/>
          <a:ext cx="6838950" cy="1085850"/>
        </a:xfrm>
        <a:prstGeom prst="wedgeRectCallout">
          <a:avLst>
            <a:gd name="adj1" fmla="val -46324"/>
            <a:gd name="adj2" fmla="val -12944"/>
          </a:avLst>
        </a:prstGeom>
        <a:solidFill>
          <a:srgbClr val="DDD9C3"/>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実施方法</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1" i="0" u="none" baseline="0">
              <a:solidFill>
                <a:srgbClr val="FF0000"/>
              </a:solidFill>
            </a:rPr>
            <a:t>対面</a:t>
          </a:r>
          <a:r>
            <a:rPr lang="en-US" cap="none" sz="1100" b="0" i="0" u="none" baseline="0">
              <a:solidFill>
                <a:srgbClr val="000000"/>
              </a:solidFill>
            </a:rPr>
            <a:t>」「</a:t>
          </a:r>
          <a:r>
            <a:rPr lang="en-US" cap="none" sz="1100" b="1" i="0" u="none" baseline="0">
              <a:solidFill>
                <a:srgbClr val="FF0000"/>
              </a:solidFill>
              <a:latin typeface="Calibri"/>
              <a:ea typeface="Calibri"/>
              <a:cs typeface="Calibri"/>
            </a:rPr>
            <a:t>WEB</a:t>
          </a:r>
          <a:r>
            <a:rPr lang="en-US" cap="none" sz="1100" b="0" i="0" u="none" baseline="0">
              <a:solidFill>
                <a:srgbClr val="000000"/>
              </a:solidFill>
            </a:rPr>
            <a:t>」</a:t>
          </a:r>
          <a:r>
            <a:rPr lang="en-US" cap="none" sz="1100" b="0" i="0" u="none" baseline="0">
              <a:solidFill>
                <a:srgbClr val="000000"/>
              </a:solidFill>
            </a:rPr>
            <a:t>「</a:t>
          </a:r>
          <a:r>
            <a:rPr lang="en-US" cap="none" sz="1100" b="1" i="0" u="none" baseline="0">
              <a:solidFill>
                <a:srgbClr val="FF0000"/>
              </a:solidFill>
            </a:rPr>
            <a:t>ハイフレックス</a:t>
          </a:r>
          <a:r>
            <a:rPr lang="en-US" cap="none" sz="1100" b="1" i="0" u="none" baseline="0">
              <a:solidFill>
                <a:srgbClr val="FF0000"/>
              </a:solidFill>
            </a:rPr>
            <a:t>(</a:t>
          </a:r>
          <a:r>
            <a:rPr lang="en-US" cap="none" sz="1100" b="1" i="0" u="none" baseline="0">
              <a:solidFill>
                <a:srgbClr val="FF0000"/>
              </a:solidFill>
            </a:rPr>
            <a:t>対面</a:t>
          </a:r>
          <a:r>
            <a:rPr lang="en-US" cap="none" sz="1100" b="1" i="0" u="none" baseline="0">
              <a:solidFill>
                <a:srgbClr val="FF0000"/>
              </a:solidFill>
            </a:rPr>
            <a:t>＋オンライン）</a:t>
          </a:r>
          <a:r>
            <a:rPr lang="en-US" cap="none" sz="1100" b="0" i="0" u="none" baseline="0">
              <a:solidFill>
                <a:srgbClr val="000000"/>
              </a:solidFill>
            </a:rPr>
            <a:t>」を選択してください。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検討中の場合は、「</a:t>
          </a:r>
          <a:r>
            <a:rPr lang="en-US" cap="none" sz="1100" b="1" i="0" u="none" baseline="0">
              <a:solidFill>
                <a:srgbClr val="FF0000"/>
              </a:solidFill>
            </a:rPr>
            <a:t>検討中</a:t>
          </a:r>
          <a:r>
            <a:rPr lang="en-US" cap="none" sz="1100" b="0" i="0" u="none" baseline="0">
              <a:solidFill>
                <a:srgbClr val="000000"/>
              </a:solidFill>
            </a:rPr>
            <a:t>」を選択してください。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a:t>
          </a:r>
          <a:r>
            <a:rPr lang="en-US" cap="none" sz="1100" b="1" i="0" u="none" baseline="0">
              <a:solidFill>
                <a:srgbClr val="FF0000"/>
              </a:solidFill>
            </a:rPr>
            <a:t>インターンシップ</a:t>
          </a:r>
          <a:r>
            <a:rPr lang="en-US" cap="none" sz="1100" b="0" i="0" u="none" baseline="0">
              <a:solidFill>
                <a:srgbClr val="000000"/>
              </a:solidFill>
            </a:rPr>
            <a:t>」の場合は、実働日数の半分以上は就業体験を実施してください。なお、企業でテレワークが常態化している場合は、全日</a:t>
          </a:r>
          <a:r>
            <a:rPr lang="en-US" cap="none" sz="1100" b="0" i="0" u="none" baseline="0">
              <a:solidFill>
                <a:srgbClr val="000000"/>
              </a:solidFill>
              <a:latin typeface="Calibri"/>
              <a:ea typeface="Calibri"/>
              <a:cs typeface="Calibri"/>
            </a:rPr>
            <a:t>WEB</a:t>
          </a:r>
          <a:r>
            <a:rPr lang="en-US" cap="none" sz="1100" b="0" i="0" u="none" baseline="0">
              <a:solidFill>
                <a:srgbClr val="000000"/>
              </a:solidFill>
            </a:rPr>
            <a:t>で実施可能です。</a:t>
          </a:r>
          <a:r>
            <a:rPr lang="en-US" cap="none" sz="1100" b="0" i="0" u="none" baseline="0">
              <a:solidFill>
                <a:srgbClr val="000000"/>
              </a:solidFill>
              <a:latin typeface="Calibri"/>
              <a:ea typeface="Calibri"/>
              <a:cs typeface="Calibri"/>
            </a:rPr>
            <a:t>
</a:t>
          </a:r>
        </a:p>
      </xdr:txBody>
    </xdr:sp>
    <xdr:clientData/>
  </xdr:twoCellAnchor>
  <xdr:twoCellAnchor>
    <xdr:from>
      <xdr:col>42</xdr:col>
      <xdr:colOff>19050</xdr:colOff>
      <xdr:row>22</xdr:row>
      <xdr:rowOff>0</xdr:rowOff>
    </xdr:from>
    <xdr:to>
      <xdr:col>53</xdr:col>
      <xdr:colOff>266700</xdr:colOff>
      <xdr:row>25</xdr:row>
      <xdr:rowOff>95250</xdr:rowOff>
    </xdr:to>
    <xdr:sp>
      <xdr:nvSpPr>
        <xdr:cNvPr id="4" name="テキスト ボックス 14"/>
        <xdr:cNvSpPr txBox="1">
          <a:spLocks noChangeArrowheads="1"/>
        </xdr:cNvSpPr>
      </xdr:nvSpPr>
      <xdr:spPr>
        <a:xfrm>
          <a:off x="9725025" y="5429250"/>
          <a:ext cx="5305425" cy="1209675"/>
        </a:xfrm>
        <a:prstGeom prst="rect">
          <a:avLst/>
        </a:prstGeom>
        <a:solidFill>
          <a:srgbClr val="DDD9C3"/>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研修内容欄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学生が貴社で研修を希望するかどうかの判断基準となります。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学生も閲覧しますので、できるだけ具体的にご記入ください。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既存の資料（</a:t>
          </a:r>
          <a:r>
            <a:rPr lang="en-US" cap="none" sz="1100" b="0" i="0" u="none" baseline="0">
              <a:solidFill>
                <a:srgbClr val="000000"/>
              </a:solidFill>
              <a:latin typeface="ＭＳ Ｐゴシック"/>
              <a:ea typeface="ＭＳ Ｐゴシック"/>
              <a:cs typeface="ＭＳ Ｐゴシック"/>
            </a:rPr>
            <a:t>PDF</a:t>
          </a:r>
          <a:r>
            <a:rPr lang="en-US" cap="none" sz="1100" b="0" i="0" u="none" baseline="0">
              <a:solidFill>
                <a:srgbClr val="000000"/>
              </a:solidFill>
              <a:latin typeface="ＭＳ Ｐゴシック"/>
              <a:ea typeface="ＭＳ Ｐゴシック"/>
              <a:cs typeface="ＭＳ Ｐゴシック"/>
            </a:rPr>
            <a:t>等）がございましたら、受入書と共にお送りください。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インターンシップ</a:t>
          </a:r>
          <a:r>
            <a:rPr lang="en-US" cap="none" sz="1100" b="0" i="0" u="none" baseline="0">
              <a:solidFill>
                <a:srgbClr val="000000"/>
              </a:solidFill>
              <a:latin typeface="ＭＳ Ｐゴシック"/>
              <a:ea typeface="ＭＳ Ｐゴシック"/>
              <a:cs typeface="ＭＳ Ｐゴシック"/>
            </a:rPr>
            <a:t>」の場合は、インターンシップ終了後、必ず学生にフィードバックを行って下さい。</a:t>
          </a:r>
        </a:p>
      </xdr:txBody>
    </xdr:sp>
    <xdr:clientData/>
  </xdr:twoCellAnchor>
  <xdr:twoCellAnchor>
    <xdr:from>
      <xdr:col>42</xdr:col>
      <xdr:colOff>28575</xdr:colOff>
      <xdr:row>30</xdr:row>
      <xdr:rowOff>66675</xdr:rowOff>
    </xdr:from>
    <xdr:to>
      <xdr:col>55</xdr:col>
      <xdr:colOff>342900</xdr:colOff>
      <xdr:row>37</xdr:row>
      <xdr:rowOff>133350</xdr:rowOff>
    </xdr:to>
    <xdr:sp>
      <xdr:nvSpPr>
        <xdr:cNvPr id="5" name="テキスト ボックス 15"/>
        <xdr:cNvSpPr txBox="1">
          <a:spLocks noChangeArrowheads="1"/>
        </xdr:cNvSpPr>
      </xdr:nvSpPr>
      <xdr:spPr>
        <a:xfrm>
          <a:off x="9734550" y="7696200"/>
          <a:ext cx="6572250" cy="1400175"/>
        </a:xfrm>
        <a:prstGeom prst="rect">
          <a:avLst/>
        </a:prstGeom>
        <a:solidFill>
          <a:srgbClr val="DDD9C3"/>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金沢工業大学学生の選考</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の</a:t>
          </a:r>
          <a:r>
            <a:rPr lang="en-US" cap="none" sz="1100" b="1" i="0" u="none" baseline="0">
              <a:solidFill>
                <a:srgbClr val="000000"/>
              </a:solidFill>
              <a:latin typeface="ＭＳ Ｐゴシック"/>
              <a:ea typeface="ＭＳ Ｐゴシック"/>
              <a:cs typeface="ＭＳ Ｐゴシック"/>
            </a:rPr>
            <a:t>有無</a:t>
          </a:r>
          <a:r>
            <a:rPr lang="en-US" cap="none" sz="1100" b="1" i="0" u="none" baseline="0">
              <a:solidFill>
                <a:srgbClr val="000000"/>
              </a:solidFill>
              <a:latin typeface="ＭＳ Ｐゴシック"/>
              <a:ea typeface="ＭＳ Ｐゴシック"/>
              <a:cs typeface="ＭＳ Ｐゴシック"/>
            </a:rPr>
            <a:t>を選択してください。</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企業で選考しない場合は</a:t>
          </a:r>
          <a:r>
            <a:rPr lang="en-US" cap="none" sz="1100" b="1" i="0" u="none" baseline="0">
              <a:solidFill>
                <a:srgbClr val="000000"/>
              </a:solidFill>
              <a:latin typeface="ＭＳ Ｐゴシック"/>
              <a:ea typeface="ＭＳ Ｐゴシック"/>
              <a:cs typeface="ＭＳ Ｐゴシック"/>
            </a:rPr>
            <a:t>「選考なし」</a:t>
          </a:r>
          <a:r>
            <a:rPr lang="en-US" cap="none" sz="1100" b="0" i="0" u="none" baseline="0">
              <a:solidFill>
                <a:srgbClr val="000000"/>
              </a:solidFill>
              <a:latin typeface="ＭＳ Ｐゴシック"/>
              <a:ea typeface="ＭＳ Ｐゴシック"/>
              <a:cs typeface="ＭＳ Ｐゴシック"/>
            </a:rPr>
            <a:t>を選択してください。申込があった学生を大学より推薦いたします。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a:t>
          </a:r>
          <a:r>
            <a:rPr lang="en-US" cap="none" sz="1100" b="1" i="0" u="none" baseline="0">
              <a:solidFill>
                <a:srgbClr val="FF0000"/>
              </a:solidFill>
              <a:latin typeface="ＭＳ Ｐゴシック"/>
              <a:ea typeface="ＭＳ Ｐゴシック"/>
              <a:cs typeface="ＭＳ Ｐゴシック"/>
            </a:rPr>
            <a:t>本学が推薦した学生は、特別な事情の無い限り、インターンシップ及び企業体験に受け入れをお願いいたします。</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企業側で学生の選考・</a:t>
          </a:r>
          <a:r>
            <a:rPr lang="en-US" cap="none" sz="1100" b="0" i="0" u="none" baseline="0">
              <a:solidFill>
                <a:srgbClr val="000000"/>
              </a:solidFill>
              <a:latin typeface="ＭＳ Ｐゴシック"/>
              <a:ea typeface="ＭＳ Ｐゴシック"/>
              <a:cs typeface="ＭＳ Ｐゴシック"/>
            </a:rPr>
            <a:t>先着順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抽選等の場合は</a:t>
          </a:r>
          <a:r>
            <a:rPr lang="en-US" cap="none" sz="1100" b="1" i="0" u="none" baseline="0">
              <a:solidFill>
                <a:srgbClr val="000000"/>
              </a:solidFill>
              <a:latin typeface="ＭＳ Ｐゴシック"/>
              <a:ea typeface="ＭＳ Ｐゴシック"/>
              <a:cs typeface="ＭＳ Ｐゴシック"/>
            </a:rPr>
            <a:t>「選考あり」</a:t>
          </a:r>
          <a:r>
            <a:rPr lang="en-US" cap="none" sz="1100" b="0" i="0" u="none" baseline="0">
              <a:solidFill>
                <a:srgbClr val="000000"/>
              </a:solidFill>
              <a:latin typeface="ＭＳ Ｐゴシック"/>
              <a:ea typeface="ＭＳ Ｐゴシック"/>
              <a:cs typeface="ＭＳ Ｐゴシック"/>
            </a:rPr>
            <a:t>を選択してください。選択後、合否決定日を記入してください。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また、選考試験がある場合は、選考試験の有無、選考日試験日、選考場所をご記入してください。</a:t>
          </a:r>
        </a:p>
      </xdr:txBody>
    </xdr:sp>
    <xdr:clientData/>
  </xdr:twoCellAnchor>
  <xdr:twoCellAnchor>
    <xdr:from>
      <xdr:col>42</xdr:col>
      <xdr:colOff>19050</xdr:colOff>
      <xdr:row>38</xdr:row>
      <xdr:rowOff>0</xdr:rowOff>
    </xdr:from>
    <xdr:to>
      <xdr:col>56</xdr:col>
      <xdr:colOff>0</xdr:colOff>
      <xdr:row>43</xdr:row>
      <xdr:rowOff>0</xdr:rowOff>
    </xdr:to>
    <xdr:sp>
      <xdr:nvSpPr>
        <xdr:cNvPr id="6" name="テキスト ボックス 16"/>
        <xdr:cNvSpPr txBox="1">
          <a:spLocks noChangeArrowheads="1"/>
        </xdr:cNvSpPr>
      </xdr:nvSpPr>
      <xdr:spPr>
        <a:xfrm>
          <a:off x="9725025" y="9229725"/>
          <a:ext cx="6838950" cy="1381125"/>
        </a:xfrm>
        <a:prstGeom prst="rect">
          <a:avLst/>
        </a:prstGeom>
        <a:solidFill>
          <a:srgbClr val="DDD9C3"/>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応募締切日</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応募締切日まで、募集を行います。希望する締切日を選択またはご記入ください。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学生のエントリーシート（企業提出用）は応募締切日までにメールでお送りいたします。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応募締切日または本学夏期休暇期間終了までに本学から連絡がない場合、今夏は応募者がなかったとご認識ください。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２０２４年８月８日</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木</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～１８日</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まで</a:t>
          </a:r>
          <a:r>
            <a:rPr lang="en-US" cap="none" sz="1100" b="0" i="0" u="none" baseline="0">
              <a:solidFill>
                <a:srgbClr val="000000"/>
              </a:solidFill>
              <a:latin typeface="ＭＳ Ｐゴシック"/>
              <a:ea typeface="ＭＳ Ｐゴシック"/>
              <a:cs typeface="ＭＳ Ｐゴシック"/>
            </a:rPr>
            <a:t>、大学は夏期休業になります。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大学夏期休業期間中に</a:t>
          </a:r>
          <a:r>
            <a:rPr lang="en-US" cap="none" sz="1100" b="0" i="0" u="none" baseline="0">
              <a:solidFill>
                <a:srgbClr val="000000"/>
              </a:solidFill>
              <a:latin typeface="ＭＳ Ｐゴシック"/>
              <a:ea typeface="ＭＳ Ｐゴシック"/>
              <a:cs typeface="ＭＳ Ｐゴシック"/>
            </a:rPr>
            <a:t>学生のエントリーシート（企業提出用）は</a:t>
          </a:r>
          <a:r>
            <a:rPr lang="en-US" cap="none" sz="1100" b="0" i="0" u="none" baseline="0">
              <a:solidFill>
                <a:srgbClr val="000000"/>
              </a:solidFill>
              <a:latin typeface="ＭＳ Ｐゴシック"/>
              <a:ea typeface="ＭＳ Ｐゴシック"/>
              <a:cs typeface="ＭＳ Ｐゴシック"/>
            </a:rPr>
            <a:t>お送りできませんので予めご了承ください。</a:t>
          </a:r>
        </a:p>
      </xdr:txBody>
    </xdr:sp>
    <xdr:clientData/>
  </xdr:twoCellAnchor>
  <xdr:twoCellAnchor>
    <xdr:from>
      <xdr:col>42</xdr:col>
      <xdr:colOff>28575</xdr:colOff>
      <xdr:row>51</xdr:row>
      <xdr:rowOff>0</xdr:rowOff>
    </xdr:from>
    <xdr:to>
      <xdr:col>56</xdr:col>
      <xdr:colOff>0</xdr:colOff>
      <xdr:row>54</xdr:row>
      <xdr:rowOff>0</xdr:rowOff>
    </xdr:to>
    <xdr:sp>
      <xdr:nvSpPr>
        <xdr:cNvPr id="7" name="テキスト ボックス 17"/>
        <xdr:cNvSpPr txBox="1">
          <a:spLocks noChangeArrowheads="1"/>
        </xdr:cNvSpPr>
      </xdr:nvSpPr>
      <xdr:spPr>
        <a:xfrm>
          <a:off x="9734550" y="12744450"/>
          <a:ext cx="6829425" cy="800100"/>
        </a:xfrm>
        <a:prstGeom prst="rect">
          <a:avLst/>
        </a:prstGeom>
        <a:solidFill>
          <a:srgbClr val="DDD9C3"/>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通勤費</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赴任旅費</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手当</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食費</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宿泊費</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多くの学生が、インターンシップ及び企業体験を検討する為に確認する項目になります。貴社でご検討いただき、各項目を選択してください。</a:t>
          </a:r>
        </a:p>
      </xdr:txBody>
    </xdr:sp>
    <xdr:clientData/>
  </xdr:twoCellAnchor>
  <xdr:twoCellAnchor>
    <xdr:from>
      <xdr:col>42</xdr:col>
      <xdr:colOff>19050</xdr:colOff>
      <xdr:row>43</xdr:row>
      <xdr:rowOff>28575</xdr:rowOff>
    </xdr:from>
    <xdr:to>
      <xdr:col>54</xdr:col>
      <xdr:colOff>323850</xdr:colOff>
      <xdr:row>48</xdr:row>
      <xdr:rowOff>0</xdr:rowOff>
    </xdr:to>
    <xdr:sp>
      <xdr:nvSpPr>
        <xdr:cNvPr id="8" name="テキスト ボックス 18"/>
        <xdr:cNvSpPr txBox="1">
          <a:spLocks noChangeArrowheads="1"/>
        </xdr:cNvSpPr>
      </xdr:nvSpPr>
      <xdr:spPr>
        <a:xfrm>
          <a:off x="9725025" y="10639425"/>
          <a:ext cx="5962650" cy="1266825"/>
        </a:xfrm>
        <a:prstGeom prst="rect">
          <a:avLst/>
        </a:prstGeom>
        <a:solidFill>
          <a:srgbClr val="DDD9C3"/>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受入可能人数</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本学学生に対する受入可能な人数を（上限）をご記入ください。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選考なし</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の場合、貴社が指定した人数で学生全員の受け入れをお願いいたします。</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選考有り</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の場合、上限を超えるエントリーがあっても本学では選考せず、全員エントリーさせていただきます。</a:t>
          </a:r>
        </a:p>
      </xdr:txBody>
    </xdr:sp>
    <xdr:clientData/>
  </xdr:twoCellAnchor>
  <xdr:twoCellAnchor>
    <xdr:from>
      <xdr:col>42</xdr:col>
      <xdr:colOff>19050</xdr:colOff>
      <xdr:row>48</xdr:row>
      <xdr:rowOff>0</xdr:rowOff>
    </xdr:from>
    <xdr:to>
      <xdr:col>56</xdr:col>
      <xdr:colOff>0</xdr:colOff>
      <xdr:row>50</xdr:row>
      <xdr:rowOff>180975</xdr:rowOff>
    </xdr:to>
    <xdr:sp>
      <xdr:nvSpPr>
        <xdr:cNvPr id="9" name="テキスト ボックス 19"/>
        <xdr:cNvSpPr txBox="1">
          <a:spLocks noChangeArrowheads="1"/>
        </xdr:cNvSpPr>
      </xdr:nvSpPr>
      <xdr:spPr>
        <a:xfrm>
          <a:off x="9725025" y="11906250"/>
          <a:ext cx="6838950" cy="771525"/>
        </a:xfrm>
        <a:prstGeom prst="rect">
          <a:avLst/>
        </a:prstGeom>
        <a:solidFill>
          <a:srgbClr val="DDD9C3"/>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受入学年</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受入学科</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貴社が、希望する学年と、学科を指定ください。特に指定がない場合は、「指定なし」を選択してください。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インターンシップ</a:t>
          </a:r>
          <a:r>
            <a:rPr lang="en-US" cap="none" sz="1100" b="0" i="0" u="none" baseline="0">
              <a:solidFill>
                <a:srgbClr val="000000"/>
              </a:solidFill>
              <a:latin typeface="ＭＳ Ｐゴシック"/>
              <a:ea typeface="ＭＳ Ｐゴシック"/>
              <a:cs typeface="ＭＳ Ｐゴシック"/>
            </a:rPr>
            <a:t>」の場合は、学部３・４年、修士１・２年が受入対象となります。</a:t>
          </a:r>
        </a:p>
      </xdr:txBody>
    </xdr:sp>
    <xdr:clientData/>
  </xdr:twoCellAnchor>
  <xdr:twoCellAnchor>
    <xdr:from>
      <xdr:col>42</xdr:col>
      <xdr:colOff>19050</xdr:colOff>
      <xdr:row>54</xdr:row>
      <xdr:rowOff>0</xdr:rowOff>
    </xdr:from>
    <xdr:to>
      <xdr:col>49</xdr:col>
      <xdr:colOff>47625</xdr:colOff>
      <xdr:row>55</xdr:row>
      <xdr:rowOff>161925</xdr:rowOff>
    </xdr:to>
    <xdr:sp>
      <xdr:nvSpPr>
        <xdr:cNvPr id="10" name="テキスト ボックス 20"/>
        <xdr:cNvSpPr txBox="1">
          <a:spLocks noChangeArrowheads="1"/>
        </xdr:cNvSpPr>
      </xdr:nvSpPr>
      <xdr:spPr>
        <a:xfrm>
          <a:off x="9725025" y="13544550"/>
          <a:ext cx="2686050" cy="533400"/>
        </a:xfrm>
        <a:prstGeom prst="rect">
          <a:avLst/>
        </a:prstGeom>
        <a:solidFill>
          <a:srgbClr val="DDD9C3"/>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その他受入条件</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受入条件の補足があればご記入ください。</a:t>
          </a:r>
        </a:p>
      </xdr:txBody>
    </xdr:sp>
    <xdr:clientData/>
  </xdr:twoCellAnchor>
  <xdr:twoCellAnchor>
    <xdr:from>
      <xdr:col>42</xdr:col>
      <xdr:colOff>19050</xdr:colOff>
      <xdr:row>55</xdr:row>
      <xdr:rowOff>190500</xdr:rowOff>
    </xdr:from>
    <xdr:to>
      <xdr:col>51</xdr:col>
      <xdr:colOff>0</xdr:colOff>
      <xdr:row>57</xdr:row>
      <xdr:rowOff>104775</xdr:rowOff>
    </xdr:to>
    <xdr:sp>
      <xdr:nvSpPr>
        <xdr:cNvPr id="11" name="テキスト ボックス 21"/>
        <xdr:cNvSpPr txBox="1">
          <a:spLocks noChangeArrowheads="1"/>
        </xdr:cNvSpPr>
      </xdr:nvSpPr>
      <xdr:spPr>
        <a:xfrm>
          <a:off x="9725025" y="14106525"/>
          <a:ext cx="3838575" cy="657225"/>
        </a:xfrm>
        <a:prstGeom prst="rect">
          <a:avLst/>
        </a:prstGeom>
        <a:solidFill>
          <a:srgbClr val="DDD9C3"/>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学生への連絡事項</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事前に学生に伝えるべき内容等がございましたらご記入ください。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tern@kanazawa-it.ac.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tern@kanazawa-it.ac.jp"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2:M37"/>
  <sheetViews>
    <sheetView view="pageBreakPreview" zoomScaleSheetLayoutView="100" zoomScalePageLayoutView="0" workbookViewId="0" topLeftCell="A1">
      <selection activeCell="A1" sqref="A1"/>
    </sheetView>
  </sheetViews>
  <sheetFormatPr defaultColWidth="9.140625" defaultRowHeight="15" customHeight="1"/>
  <cols>
    <col min="1" max="1" width="4.8515625" style="59" customWidth="1"/>
    <col min="2" max="9" width="9.00390625" style="59" customWidth="1"/>
    <col min="10" max="10" width="13.140625" style="59" customWidth="1"/>
    <col min="11" max="16384" width="9.00390625" style="59" customWidth="1"/>
  </cols>
  <sheetData>
    <row r="2" spans="1:2" s="58" customFormat="1" ht="15" customHeight="1">
      <c r="A2" s="56" t="s">
        <v>165</v>
      </c>
      <c r="B2" s="57"/>
    </row>
    <row r="3" ht="15" customHeight="1">
      <c r="B3" s="60" t="s">
        <v>166</v>
      </c>
    </row>
    <row r="5" ht="15" customHeight="1">
      <c r="B5" s="61" t="s">
        <v>167</v>
      </c>
    </row>
    <row r="6" ht="15" customHeight="1">
      <c r="B6" s="61" t="s">
        <v>168</v>
      </c>
    </row>
    <row r="8" ht="15" customHeight="1">
      <c r="B8" s="61" t="s">
        <v>140</v>
      </c>
    </row>
    <row r="9" ht="15" customHeight="1">
      <c r="B9" s="61" t="s">
        <v>148</v>
      </c>
    </row>
    <row r="10" ht="15" customHeight="1">
      <c r="B10" s="61"/>
    </row>
    <row r="11" spans="1:2" s="58" customFormat="1" ht="15" customHeight="1">
      <c r="A11" s="56" t="s">
        <v>169</v>
      </c>
      <c r="B11" s="57"/>
    </row>
    <row r="12" spans="2:9" ht="15" customHeight="1">
      <c r="B12" s="62" t="s">
        <v>178</v>
      </c>
      <c r="C12" s="61"/>
      <c r="D12" s="61"/>
      <c r="E12" s="61"/>
      <c r="F12" s="61"/>
      <c r="G12" s="61"/>
      <c r="H12" s="61"/>
      <c r="I12" s="61"/>
    </row>
    <row r="13" spans="2:9" ht="15" customHeight="1">
      <c r="B13" s="62" t="s">
        <v>179</v>
      </c>
      <c r="C13" s="61"/>
      <c r="D13" s="61"/>
      <c r="E13" s="61"/>
      <c r="F13" s="61"/>
      <c r="G13" s="61"/>
      <c r="H13" s="61"/>
      <c r="I13" s="61"/>
    </row>
    <row r="14" spans="2:9" ht="15" customHeight="1">
      <c r="B14" s="62"/>
      <c r="C14" s="61"/>
      <c r="D14" s="61"/>
      <c r="E14" s="61"/>
      <c r="F14" s="61"/>
      <c r="G14" s="61"/>
      <c r="H14" s="61"/>
      <c r="I14" s="61"/>
    </row>
    <row r="15" spans="2:9" ht="15" customHeight="1">
      <c r="B15" s="63" t="s">
        <v>170</v>
      </c>
      <c r="C15" s="64"/>
      <c r="D15" s="73" t="s">
        <v>180</v>
      </c>
      <c r="E15" s="64"/>
      <c r="F15" s="64"/>
      <c r="G15" s="64"/>
      <c r="H15" s="64"/>
      <c r="I15" s="64"/>
    </row>
    <row r="16" spans="2:9" ht="15" customHeight="1">
      <c r="B16" s="65" t="s">
        <v>144</v>
      </c>
      <c r="C16" s="66"/>
      <c r="D16" s="66"/>
      <c r="E16" s="66"/>
      <c r="F16" s="66"/>
      <c r="G16" s="66"/>
      <c r="H16" s="66"/>
      <c r="I16" s="66"/>
    </row>
    <row r="17" spans="2:9" ht="15" customHeight="1">
      <c r="B17" s="65" t="s">
        <v>171</v>
      </c>
      <c r="C17" s="66"/>
      <c r="D17" s="66"/>
      <c r="E17" s="66"/>
      <c r="F17" s="66"/>
      <c r="G17" s="66"/>
      <c r="H17" s="66"/>
      <c r="I17" s="66"/>
    </row>
    <row r="18" spans="2:13" ht="15" customHeight="1">
      <c r="B18" s="65" t="s">
        <v>145</v>
      </c>
      <c r="C18" s="66"/>
      <c r="D18" s="66"/>
      <c r="E18" s="66"/>
      <c r="F18" s="66"/>
      <c r="G18" s="66"/>
      <c r="H18" s="66"/>
      <c r="I18" s="66"/>
      <c r="M18" s="67"/>
    </row>
    <row r="19" spans="2:9" ht="15" customHeight="1">
      <c r="B19" s="65" t="s">
        <v>146</v>
      </c>
      <c r="C19" s="66"/>
      <c r="D19" s="66"/>
      <c r="E19" s="66"/>
      <c r="F19" s="66"/>
      <c r="G19" s="66"/>
      <c r="H19" s="66"/>
      <c r="I19" s="66"/>
    </row>
    <row r="20" spans="2:9" ht="15" customHeight="1">
      <c r="B20" s="65"/>
      <c r="C20" s="66" t="s">
        <v>172</v>
      </c>
      <c r="D20" s="66"/>
      <c r="E20" s="66"/>
      <c r="F20" s="66"/>
      <c r="G20" s="66"/>
      <c r="H20" s="66"/>
      <c r="I20" s="66"/>
    </row>
    <row r="21" spans="2:9" ht="15" customHeight="1">
      <c r="B21" s="65"/>
      <c r="C21" s="66" t="s">
        <v>173</v>
      </c>
      <c r="D21" s="66"/>
      <c r="E21" s="66"/>
      <c r="F21" s="66"/>
      <c r="G21" s="66"/>
      <c r="H21" s="66"/>
      <c r="I21" s="66"/>
    </row>
    <row r="22" spans="2:9" ht="15" customHeight="1">
      <c r="B22" s="65" t="s">
        <v>177</v>
      </c>
      <c r="C22" s="66"/>
      <c r="D22" s="66"/>
      <c r="E22" s="66"/>
      <c r="F22" s="66"/>
      <c r="G22" s="66"/>
      <c r="H22" s="66"/>
      <c r="I22" s="66"/>
    </row>
    <row r="23" spans="2:9" ht="15" customHeight="1">
      <c r="B23" s="65" t="s">
        <v>185</v>
      </c>
      <c r="C23" s="66"/>
      <c r="D23" s="66"/>
      <c r="E23" s="66"/>
      <c r="F23" s="66"/>
      <c r="G23" s="66"/>
      <c r="H23" s="66"/>
      <c r="I23" s="66"/>
    </row>
    <row r="24" spans="2:9" ht="15" customHeight="1">
      <c r="B24" s="65" t="s">
        <v>184</v>
      </c>
      <c r="C24" s="66"/>
      <c r="D24" s="66"/>
      <c r="E24" s="66"/>
      <c r="F24" s="66"/>
      <c r="G24" s="66"/>
      <c r="H24" s="66"/>
      <c r="I24" s="66"/>
    </row>
    <row r="25" spans="2:9" ht="15" customHeight="1">
      <c r="B25" s="65" t="s">
        <v>147</v>
      </c>
      <c r="C25" s="66"/>
      <c r="D25" s="66"/>
      <c r="E25" s="66"/>
      <c r="F25" s="66"/>
      <c r="G25" s="66"/>
      <c r="H25" s="66"/>
      <c r="I25" s="66"/>
    </row>
    <row r="26" ht="15" customHeight="1">
      <c r="B26" s="61"/>
    </row>
    <row r="27" spans="2:9" ht="15" customHeight="1">
      <c r="B27" s="68" t="s">
        <v>174</v>
      </c>
      <c r="C27" s="69"/>
      <c r="D27" s="74" t="s">
        <v>181</v>
      </c>
      <c r="E27" s="69"/>
      <c r="F27" s="69"/>
      <c r="G27" s="69"/>
      <c r="H27" s="69"/>
      <c r="I27" s="69"/>
    </row>
    <row r="28" spans="2:9" ht="15" customHeight="1">
      <c r="B28" s="70" t="s">
        <v>141</v>
      </c>
      <c r="C28" s="71"/>
      <c r="D28" s="71"/>
      <c r="E28" s="71"/>
      <c r="F28" s="71"/>
      <c r="G28" s="71"/>
      <c r="H28" s="71"/>
      <c r="I28" s="71"/>
    </row>
    <row r="29" spans="2:9" ht="15" customHeight="1">
      <c r="B29" s="70" t="s">
        <v>175</v>
      </c>
      <c r="C29" s="71"/>
      <c r="D29" s="71"/>
      <c r="E29" s="71"/>
      <c r="F29" s="71"/>
      <c r="G29" s="71"/>
      <c r="H29" s="71"/>
      <c r="I29" s="71"/>
    </row>
    <row r="30" spans="2:9" ht="15" customHeight="1">
      <c r="B30" s="70" t="s">
        <v>142</v>
      </c>
      <c r="C30" s="71"/>
      <c r="D30" s="71"/>
      <c r="E30" s="71"/>
      <c r="F30" s="71"/>
      <c r="G30" s="71"/>
      <c r="H30" s="71"/>
      <c r="I30" s="71"/>
    </row>
    <row r="31" spans="2:9" ht="15" customHeight="1">
      <c r="B31" s="70" t="s">
        <v>143</v>
      </c>
      <c r="C31" s="71"/>
      <c r="D31" s="71"/>
      <c r="E31" s="71"/>
      <c r="F31" s="71"/>
      <c r="G31" s="71"/>
      <c r="H31" s="71"/>
      <c r="I31" s="71"/>
    </row>
    <row r="32" ht="15" customHeight="1">
      <c r="C32" s="72"/>
    </row>
    <row r="33" spans="1:2" s="58" customFormat="1" ht="15" customHeight="1">
      <c r="A33" s="56" t="s">
        <v>176</v>
      </c>
      <c r="B33" s="57"/>
    </row>
    <row r="34" ht="15" customHeight="1">
      <c r="B34" s="61" t="s">
        <v>149</v>
      </c>
    </row>
    <row r="35" ht="15" customHeight="1">
      <c r="B35" s="61" t="s">
        <v>182</v>
      </c>
    </row>
    <row r="36" ht="15" customHeight="1">
      <c r="B36" s="61" t="s">
        <v>183</v>
      </c>
    </row>
    <row r="37" ht="15" customHeight="1">
      <c r="B37" s="61"/>
    </row>
  </sheetData>
  <sheetProtection password="DF17" sheet="1"/>
  <printOptions/>
  <pageMargins left="0.5905511811023623" right="0.5905511811023623"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1:AV201"/>
  <sheetViews>
    <sheetView showGridLines="0" view="pageBreakPreview" zoomScaleNormal="80" zoomScaleSheetLayoutView="100" workbookViewId="0" topLeftCell="A1">
      <selection activeCell="B1" sqref="B1:AO1"/>
    </sheetView>
  </sheetViews>
  <sheetFormatPr defaultColWidth="9.140625" defaultRowHeight="15"/>
  <cols>
    <col min="1" max="1" width="1.28515625" style="1" customWidth="1"/>
    <col min="2" max="2" width="6.140625" style="1" customWidth="1"/>
    <col min="3" max="4" width="6.00390625" style="1" customWidth="1"/>
    <col min="5" max="14" width="3.28125" style="1" customWidth="1"/>
    <col min="15" max="16" width="4.00390625" style="1" customWidth="1"/>
    <col min="17" max="25" width="3.28125" style="1" customWidth="1"/>
    <col min="26" max="38" width="3.421875" style="1" customWidth="1"/>
    <col min="39" max="41" width="3.28125" style="1" customWidth="1"/>
    <col min="42" max="45" width="1.28515625" style="1" customWidth="1"/>
    <col min="46" max="16384" width="9.00390625" style="1" customWidth="1"/>
  </cols>
  <sheetData>
    <row r="1" spans="2:41" ht="21">
      <c r="B1" s="77" t="s">
        <v>7</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row>
    <row r="2" ht="7.5" customHeight="1"/>
    <row r="3" spans="2:41" ht="13.5" customHeight="1">
      <c r="B3" s="78" t="s">
        <v>89</v>
      </c>
      <c r="C3" s="78"/>
      <c r="D3" s="26"/>
      <c r="E3" s="27"/>
      <c r="AF3" s="79" t="s">
        <v>45</v>
      </c>
      <c r="AG3" s="79"/>
      <c r="AH3" s="79"/>
      <c r="AI3" s="80">
        <v>2024</v>
      </c>
      <c r="AJ3" s="80"/>
      <c r="AK3" s="53" t="s">
        <v>40</v>
      </c>
      <c r="AL3" s="54">
        <v>5</v>
      </c>
      <c r="AM3" s="53" t="s">
        <v>41</v>
      </c>
      <c r="AN3" s="54">
        <v>1</v>
      </c>
      <c r="AO3" s="53" t="s">
        <v>42</v>
      </c>
    </row>
    <row r="4" ht="7.5" customHeight="1"/>
    <row r="5" ht="14.25" thickBot="1">
      <c r="B5" s="1" t="s">
        <v>154</v>
      </c>
    </row>
    <row r="6" spans="2:41" ht="15" customHeight="1">
      <c r="B6" s="81" t="s">
        <v>1</v>
      </c>
      <c r="C6" s="82"/>
      <c r="D6" s="82"/>
      <c r="E6" s="83" t="s">
        <v>120</v>
      </c>
      <c r="F6" s="84"/>
      <c r="G6" s="84"/>
      <c r="H6" s="84"/>
      <c r="I6" s="84"/>
      <c r="J6" s="84"/>
      <c r="K6" s="84"/>
      <c r="L6" s="84"/>
      <c r="M6" s="84"/>
      <c r="N6" s="84"/>
      <c r="O6" s="84"/>
      <c r="P6" s="84"/>
      <c r="Q6" s="84"/>
      <c r="R6" s="84"/>
      <c r="S6" s="84"/>
      <c r="T6" s="84"/>
      <c r="U6" s="84"/>
      <c r="V6" s="84"/>
      <c r="W6" s="84"/>
      <c r="X6" s="84"/>
      <c r="Y6" s="85"/>
      <c r="Z6" s="81" t="s">
        <v>52</v>
      </c>
      <c r="AA6" s="86"/>
      <c r="AB6" s="87"/>
      <c r="AC6" s="91" t="s">
        <v>111</v>
      </c>
      <c r="AD6" s="92"/>
      <c r="AE6" s="92"/>
      <c r="AF6" s="92"/>
      <c r="AG6" s="92"/>
      <c r="AH6" s="92"/>
      <c r="AI6" s="92"/>
      <c r="AJ6" s="92"/>
      <c r="AK6" s="92"/>
      <c r="AL6" s="92"/>
      <c r="AM6" s="92"/>
      <c r="AN6" s="92"/>
      <c r="AO6" s="93"/>
    </row>
    <row r="7" spans="2:41" ht="21" customHeight="1" thickBot="1">
      <c r="B7" s="97" t="s">
        <v>0</v>
      </c>
      <c r="C7" s="98"/>
      <c r="D7" s="98"/>
      <c r="E7" s="99" t="s">
        <v>119</v>
      </c>
      <c r="F7" s="100"/>
      <c r="G7" s="100"/>
      <c r="H7" s="100"/>
      <c r="I7" s="100"/>
      <c r="J7" s="100"/>
      <c r="K7" s="100"/>
      <c r="L7" s="100"/>
      <c r="M7" s="100"/>
      <c r="N7" s="100"/>
      <c r="O7" s="100"/>
      <c r="P7" s="100"/>
      <c r="Q7" s="100"/>
      <c r="R7" s="100"/>
      <c r="S7" s="100"/>
      <c r="T7" s="100"/>
      <c r="U7" s="100"/>
      <c r="V7" s="100"/>
      <c r="W7" s="100"/>
      <c r="X7" s="100"/>
      <c r="Y7" s="101"/>
      <c r="Z7" s="88"/>
      <c r="AA7" s="89"/>
      <c r="AB7" s="90"/>
      <c r="AC7" s="94"/>
      <c r="AD7" s="95"/>
      <c r="AE7" s="95"/>
      <c r="AF7" s="95"/>
      <c r="AG7" s="95"/>
      <c r="AH7" s="95"/>
      <c r="AI7" s="95"/>
      <c r="AJ7" s="95"/>
      <c r="AK7" s="95"/>
      <c r="AL7" s="95"/>
      <c r="AM7" s="95"/>
      <c r="AN7" s="95"/>
      <c r="AO7" s="96"/>
    </row>
    <row r="8" spans="2:41" ht="39.75" customHeight="1" thickBot="1">
      <c r="B8" s="102" t="s">
        <v>116</v>
      </c>
      <c r="C8" s="103"/>
      <c r="D8" s="104"/>
      <c r="E8" s="91" t="s">
        <v>121</v>
      </c>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3"/>
    </row>
    <row r="9" spans="2:41" ht="45" customHeight="1" thickBot="1">
      <c r="B9" s="268" t="s">
        <v>118</v>
      </c>
      <c r="C9" s="269"/>
      <c r="D9" s="270"/>
      <c r="E9" s="271" t="s">
        <v>117</v>
      </c>
      <c r="F9" s="272"/>
      <c r="G9" s="272"/>
      <c r="H9" s="272"/>
      <c r="I9" s="272"/>
      <c r="J9" s="272"/>
      <c r="K9" s="44"/>
      <c r="L9" s="273" t="str">
        <f>IF(E9="インターンシップ","*実働日数5日以上で設定してください。"&amp;CHAR(10)&amp;"*実働日数の半数以上は、職場での就業体験を実施してください。なお、企業でテレワークが常態化している場合は全日WEBで実施可能です。"&amp;CHAR(10)&amp;"*インターンシップ終了後、必ず学生にフィードバックを行ってください。※本学指定の様式がございます(A4 1枚程度) "&amp;CHAR(10)&amp;"*取得した学生情報の採用活動への活用は、採用活動開始以降に限り可能です。",IF(E9="企業体験","",""))</f>
        <v>*実働日数5日以上で設定してください。
*実働日数の半数以上は、職場での就業体験を実施してください。なお、企業でテレワークが常態化している場合は全日WEBで実施可能です。
*インターンシップ終了後、必ず学生にフィードバックを行ってください。※本学指定の様式がございます(A4 1枚程度) 
*取得した学生情報の採用活動への活用は、採用活動開始以降に限り可能です。</v>
      </c>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4"/>
    </row>
    <row r="10" spans="2:41" ht="21" customHeight="1">
      <c r="B10" s="102" t="s">
        <v>74</v>
      </c>
      <c r="C10" s="103"/>
      <c r="D10" s="104"/>
      <c r="E10" s="108" t="s">
        <v>49</v>
      </c>
      <c r="F10" s="109"/>
      <c r="G10" s="47">
        <v>8</v>
      </c>
      <c r="H10" s="46" t="s">
        <v>41</v>
      </c>
      <c r="I10" s="47">
        <v>5</v>
      </c>
      <c r="J10" s="46" t="s">
        <v>43</v>
      </c>
      <c r="K10" s="47" t="s">
        <v>186</v>
      </c>
      <c r="L10" s="46" t="s">
        <v>44</v>
      </c>
      <c r="M10" s="47">
        <v>8</v>
      </c>
      <c r="N10" s="46" t="s">
        <v>41</v>
      </c>
      <c r="O10" s="47">
        <v>9</v>
      </c>
      <c r="P10" s="46" t="s">
        <v>43</v>
      </c>
      <c r="Q10" s="47" t="s">
        <v>187</v>
      </c>
      <c r="R10" s="50" t="s">
        <v>47</v>
      </c>
      <c r="S10" s="109" t="s">
        <v>48</v>
      </c>
      <c r="T10" s="109"/>
      <c r="U10" s="109"/>
      <c r="V10" s="11">
        <v>5</v>
      </c>
      <c r="W10" s="110" t="s">
        <v>51</v>
      </c>
      <c r="X10" s="110"/>
      <c r="Y10" s="111" t="s">
        <v>50</v>
      </c>
      <c r="Z10" s="111"/>
      <c r="AA10" s="111"/>
      <c r="AB10" s="49">
        <v>9</v>
      </c>
      <c r="AC10" s="51" t="s">
        <v>35</v>
      </c>
      <c r="AD10" s="49">
        <v>0</v>
      </c>
      <c r="AE10" s="51" t="s">
        <v>36</v>
      </c>
      <c r="AF10" s="51" t="s">
        <v>37</v>
      </c>
      <c r="AG10" s="49">
        <v>16</v>
      </c>
      <c r="AH10" s="51" t="s">
        <v>35</v>
      </c>
      <c r="AI10" s="49">
        <v>0</v>
      </c>
      <c r="AJ10" s="111" t="s">
        <v>38</v>
      </c>
      <c r="AK10" s="111"/>
      <c r="AL10" s="111"/>
      <c r="AM10" s="49">
        <v>60</v>
      </c>
      <c r="AN10" s="112" t="s">
        <v>39</v>
      </c>
      <c r="AO10" s="113"/>
    </row>
    <row r="11" spans="2:41" ht="29.25" customHeight="1" thickBot="1">
      <c r="B11" s="105"/>
      <c r="C11" s="106"/>
      <c r="D11" s="107"/>
      <c r="E11" s="114" t="s">
        <v>188</v>
      </c>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6"/>
    </row>
    <row r="12" spans="2:41" ht="30.75" customHeight="1" thickBot="1">
      <c r="B12" s="117" t="s">
        <v>164</v>
      </c>
      <c r="C12" s="118"/>
      <c r="D12" s="118"/>
      <c r="E12" s="119" t="s">
        <v>112</v>
      </c>
      <c r="F12" s="120"/>
      <c r="G12" s="120"/>
      <c r="H12" s="120"/>
      <c r="I12" s="120"/>
      <c r="J12" s="120"/>
      <c r="K12" s="121" t="str">
        <f>IF(E12="対面","研修地","")</f>
        <v>研修地</v>
      </c>
      <c r="L12" s="121"/>
      <c r="M12" s="121"/>
      <c r="N12" s="121"/>
      <c r="O12" s="122" t="str">
        <f>IF(E12="対面","都道府県：","")</f>
        <v>都道府県：</v>
      </c>
      <c r="P12" s="122"/>
      <c r="Q12" s="122"/>
      <c r="R12" s="123" t="s">
        <v>114</v>
      </c>
      <c r="S12" s="123"/>
      <c r="T12" s="123"/>
      <c r="U12" s="123"/>
      <c r="V12" s="122" t="str">
        <f>IF(E12="対面","住所：",IF(E12="検討中","特記事項：",""))</f>
        <v>住所：</v>
      </c>
      <c r="W12" s="122"/>
      <c r="X12" s="122"/>
      <c r="Y12" s="122"/>
      <c r="Z12" s="124" t="s">
        <v>115</v>
      </c>
      <c r="AA12" s="124"/>
      <c r="AB12" s="124"/>
      <c r="AC12" s="124"/>
      <c r="AD12" s="124"/>
      <c r="AE12" s="124"/>
      <c r="AF12" s="124"/>
      <c r="AG12" s="124"/>
      <c r="AH12" s="124"/>
      <c r="AI12" s="124"/>
      <c r="AJ12" s="124"/>
      <c r="AK12" s="124"/>
      <c r="AL12" s="124"/>
      <c r="AM12" s="124"/>
      <c r="AN12" s="124"/>
      <c r="AO12" s="125"/>
    </row>
    <row r="13" spans="2:41" ht="16.5" customHeight="1">
      <c r="B13" s="126" t="s">
        <v>67</v>
      </c>
      <c r="C13" s="127"/>
      <c r="D13" s="128"/>
      <c r="E13" s="135" t="s">
        <v>28</v>
      </c>
      <c r="F13" s="136"/>
      <c r="G13" s="136"/>
      <c r="H13" s="139" t="s">
        <v>68</v>
      </c>
      <c r="I13" s="139"/>
      <c r="J13" s="139"/>
      <c r="K13" s="14" t="s">
        <v>113</v>
      </c>
      <c r="L13" s="140" t="s">
        <v>23</v>
      </c>
      <c r="M13" s="141"/>
      <c r="N13" s="141"/>
      <c r="O13" s="144" t="s">
        <v>14</v>
      </c>
      <c r="P13" s="145"/>
      <c r="Q13" s="146"/>
      <c r="R13" s="14"/>
      <c r="S13" s="136" t="s">
        <v>2</v>
      </c>
      <c r="T13" s="136"/>
      <c r="U13" s="136"/>
      <c r="V13" s="144" t="s">
        <v>18</v>
      </c>
      <c r="W13" s="145"/>
      <c r="X13" s="146"/>
      <c r="Y13" s="14" t="s">
        <v>113</v>
      </c>
      <c r="Z13" s="136" t="s">
        <v>4</v>
      </c>
      <c r="AA13" s="136"/>
      <c r="AB13" s="136"/>
      <c r="AC13" s="157" t="s">
        <v>161</v>
      </c>
      <c r="AD13" s="158"/>
      <c r="AE13" s="158"/>
      <c r="AF13" s="158"/>
      <c r="AG13" s="158"/>
      <c r="AH13" s="158"/>
      <c r="AI13" s="158"/>
      <c r="AJ13" s="158"/>
      <c r="AK13" s="158"/>
      <c r="AL13" s="158"/>
      <c r="AM13" s="158"/>
      <c r="AN13" s="159"/>
      <c r="AO13" s="18" t="s">
        <v>113</v>
      </c>
    </row>
    <row r="14" spans="2:41" ht="16.5" customHeight="1">
      <c r="B14" s="129"/>
      <c r="C14" s="130"/>
      <c r="D14" s="131"/>
      <c r="E14" s="137"/>
      <c r="F14" s="137"/>
      <c r="G14" s="137"/>
      <c r="H14" s="147" t="s">
        <v>8</v>
      </c>
      <c r="I14" s="147"/>
      <c r="J14" s="147"/>
      <c r="K14" s="15"/>
      <c r="L14" s="142"/>
      <c r="M14" s="142"/>
      <c r="N14" s="142"/>
      <c r="O14" s="148" t="s">
        <v>9</v>
      </c>
      <c r="P14" s="149"/>
      <c r="Q14" s="150"/>
      <c r="R14" s="16"/>
      <c r="S14" s="137"/>
      <c r="T14" s="137"/>
      <c r="U14" s="137"/>
      <c r="V14" s="148" t="s">
        <v>19</v>
      </c>
      <c r="W14" s="149"/>
      <c r="X14" s="150"/>
      <c r="Y14" s="16" t="s">
        <v>113</v>
      </c>
      <c r="Z14" s="137"/>
      <c r="AA14" s="137"/>
      <c r="AB14" s="137"/>
      <c r="AC14" s="160" t="s">
        <v>46</v>
      </c>
      <c r="AD14" s="161"/>
      <c r="AE14" s="161"/>
      <c r="AF14" s="161"/>
      <c r="AG14" s="161"/>
      <c r="AH14" s="161"/>
      <c r="AI14" s="161"/>
      <c r="AJ14" s="161"/>
      <c r="AK14" s="161"/>
      <c r="AL14" s="161"/>
      <c r="AM14" s="161"/>
      <c r="AN14" s="162"/>
      <c r="AO14" s="19"/>
    </row>
    <row r="15" spans="2:41" ht="16.5" customHeight="1">
      <c r="B15" s="129"/>
      <c r="C15" s="130"/>
      <c r="D15" s="131"/>
      <c r="E15" s="137"/>
      <c r="F15" s="137"/>
      <c r="G15" s="137"/>
      <c r="H15" s="147" t="s">
        <v>11</v>
      </c>
      <c r="I15" s="147"/>
      <c r="J15" s="147"/>
      <c r="K15" s="16"/>
      <c r="L15" s="142"/>
      <c r="M15" s="142"/>
      <c r="N15" s="142"/>
      <c r="O15" s="148" t="s">
        <v>10</v>
      </c>
      <c r="P15" s="149"/>
      <c r="Q15" s="150" t="s">
        <v>3</v>
      </c>
      <c r="R15" s="16"/>
      <c r="S15" s="137"/>
      <c r="T15" s="137"/>
      <c r="U15" s="137"/>
      <c r="V15" s="148" t="s">
        <v>14</v>
      </c>
      <c r="W15" s="149"/>
      <c r="X15" s="150"/>
      <c r="Y15" s="16" t="s">
        <v>113</v>
      </c>
      <c r="Z15" s="137"/>
      <c r="AA15" s="137"/>
      <c r="AB15" s="137"/>
      <c r="AC15" s="160" t="s">
        <v>32</v>
      </c>
      <c r="AD15" s="161"/>
      <c r="AE15" s="161"/>
      <c r="AF15" s="161"/>
      <c r="AG15" s="161"/>
      <c r="AH15" s="161"/>
      <c r="AI15" s="161"/>
      <c r="AJ15" s="161"/>
      <c r="AK15" s="161"/>
      <c r="AL15" s="161"/>
      <c r="AM15" s="161"/>
      <c r="AN15" s="162"/>
      <c r="AO15" s="19"/>
    </row>
    <row r="16" spans="2:41" ht="16.5" customHeight="1">
      <c r="B16" s="129"/>
      <c r="C16" s="130"/>
      <c r="D16" s="131"/>
      <c r="E16" s="137"/>
      <c r="F16" s="137"/>
      <c r="G16" s="137"/>
      <c r="H16" s="147" t="s">
        <v>13</v>
      </c>
      <c r="I16" s="147"/>
      <c r="J16" s="147"/>
      <c r="K16" s="16"/>
      <c r="L16" s="142"/>
      <c r="M16" s="142"/>
      <c r="N16" s="142"/>
      <c r="O16" s="148" t="s">
        <v>20</v>
      </c>
      <c r="P16" s="149"/>
      <c r="Q16" s="150"/>
      <c r="R16" s="16"/>
      <c r="S16" s="137"/>
      <c r="T16" s="137"/>
      <c r="U16" s="137"/>
      <c r="V16" s="148" t="s">
        <v>24</v>
      </c>
      <c r="W16" s="149"/>
      <c r="X16" s="150"/>
      <c r="Y16" s="16"/>
      <c r="Z16" s="137"/>
      <c r="AA16" s="137"/>
      <c r="AB16" s="137"/>
      <c r="AC16" s="160" t="s">
        <v>77</v>
      </c>
      <c r="AD16" s="161"/>
      <c r="AE16" s="161"/>
      <c r="AF16" s="161"/>
      <c r="AG16" s="161"/>
      <c r="AH16" s="161"/>
      <c r="AI16" s="161"/>
      <c r="AJ16" s="161"/>
      <c r="AK16" s="161"/>
      <c r="AL16" s="161"/>
      <c r="AM16" s="161"/>
      <c r="AN16" s="162"/>
      <c r="AO16" s="19" t="s">
        <v>113</v>
      </c>
    </row>
    <row r="17" spans="2:41" ht="16.5" customHeight="1">
      <c r="B17" s="129"/>
      <c r="C17" s="130"/>
      <c r="D17" s="131"/>
      <c r="E17" s="137"/>
      <c r="F17" s="137"/>
      <c r="G17" s="137"/>
      <c r="H17" s="147" t="s">
        <v>12</v>
      </c>
      <c r="I17" s="147"/>
      <c r="J17" s="147"/>
      <c r="K17" s="17"/>
      <c r="L17" s="142"/>
      <c r="M17" s="142"/>
      <c r="N17" s="142"/>
      <c r="O17" s="148" t="s">
        <v>17</v>
      </c>
      <c r="P17" s="149"/>
      <c r="Q17" s="150"/>
      <c r="R17" s="16"/>
      <c r="S17" s="137"/>
      <c r="T17" s="137"/>
      <c r="U17" s="137"/>
      <c r="V17" s="148" t="s">
        <v>25</v>
      </c>
      <c r="W17" s="149"/>
      <c r="X17" s="150"/>
      <c r="Y17" s="16"/>
      <c r="Z17" s="137"/>
      <c r="AA17" s="137"/>
      <c r="AB17" s="137"/>
      <c r="AC17" s="160" t="s">
        <v>33</v>
      </c>
      <c r="AD17" s="161"/>
      <c r="AE17" s="161"/>
      <c r="AF17" s="161"/>
      <c r="AG17" s="161"/>
      <c r="AH17" s="161"/>
      <c r="AI17" s="161"/>
      <c r="AJ17" s="161"/>
      <c r="AK17" s="161"/>
      <c r="AL17" s="161"/>
      <c r="AM17" s="161"/>
      <c r="AN17" s="162"/>
      <c r="AO17" s="19" t="s">
        <v>113</v>
      </c>
    </row>
    <row r="18" spans="2:41" ht="16.5" customHeight="1">
      <c r="B18" s="129"/>
      <c r="C18" s="130"/>
      <c r="D18" s="131"/>
      <c r="E18" s="137"/>
      <c r="F18" s="137"/>
      <c r="G18" s="137"/>
      <c r="H18" s="147" t="s">
        <v>27</v>
      </c>
      <c r="I18" s="147"/>
      <c r="J18" s="147"/>
      <c r="K18" s="16"/>
      <c r="L18" s="142"/>
      <c r="M18" s="142"/>
      <c r="N18" s="142"/>
      <c r="O18" s="148" t="s">
        <v>16</v>
      </c>
      <c r="P18" s="149"/>
      <c r="Q18" s="150"/>
      <c r="R18" s="16"/>
      <c r="S18" s="137"/>
      <c r="T18" s="137"/>
      <c r="U18" s="137"/>
      <c r="V18" s="148" t="s">
        <v>4</v>
      </c>
      <c r="W18" s="149"/>
      <c r="X18" s="150"/>
      <c r="Y18" s="16"/>
      <c r="Z18" s="137"/>
      <c r="AA18" s="137"/>
      <c r="AB18" s="137"/>
      <c r="AC18" s="160" t="s">
        <v>79</v>
      </c>
      <c r="AD18" s="161"/>
      <c r="AE18" s="161"/>
      <c r="AF18" s="161"/>
      <c r="AG18" s="161"/>
      <c r="AH18" s="161"/>
      <c r="AI18" s="161"/>
      <c r="AJ18" s="161"/>
      <c r="AK18" s="161"/>
      <c r="AL18" s="161"/>
      <c r="AM18" s="161"/>
      <c r="AN18" s="162"/>
      <c r="AO18" s="19" t="s">
        <v>113</v>
      </c>
    </row>
    <row r="19" spans="2:41" ht="16.5" customHeight="1">
      <c r="B19" s="129"/>
      <c r="C19" s="130"/>
      <c r="D19" s="131"/>
      <c r="E19" s="137"/>
      <c r="F19" s="137"/>
      <c r="G19" s="137"/>
      <c r="H19" s="147" t="s">
        <v>26</v>
      </c>
      <c r="I19" s="147"/>
      <c r="J19" s="147"/>
      <c r="K19" s="16"/>
      <c r="L19" s="142"/>
      <c r="M19" s="142"/>
      <c r="N19" s="142"/>
      <c r="O19" s="148" t="s">
        <v>21</v>
      </c>
      <c r="P19" s="149"/>
      <c r="Q19" s="150"/>
      <c r="R19" s="16" t="s">
        <v>113</v>
      </c>
      <c r="S19" s="163" t="s">
        <v>29</v>
      </c>
      <c r="T19" s="164"/>
      <c r="U19" s="165"/>
      <c r="V19" s="148" t="s">
        <v>30</v>
      </c>
      <c r="W19" s="149"/>
      <c r="X19" s="150"/>
      <c r="Y19" s="16" t="s">
        <v>113</v>
      </c>
      <c r="Z19" s="137"/>
      <c r="AA19" s="137"/>
      <c r="AB19" s="137"/>
      <c r="AC19" s="160" t="s">
        <v>78</v>
      </c>
      <c r="AD19" s="161"/>
      <c r="AE19" s="161"/>
      <c r="AF19" s="161"/>
      <c r="AG19" s="161"/>
      <c r="AH19" s="161"/>
      <c r="AI19" s="161"/>
      <c r="AJ19" s="161"/>
      <c r="AK19" s="161"/>
      <c r="AL19" s="161"/>
      <c r="AM19" s="161"/>
      <c r="AN19" s="162"/>
      <c r="AO19" s="19" t="s">
        <v>113</v>
      </c>
    </row>
    <row r="20" spans="2:41" ht="16.5" customHeight="1">
      <c r="B20" s="129"/>
      <c r="C20" s="130"/>
      <c r="D20" s="131"/>
      <c r="E20" s="137"/>
      <c r="F20" s="137"/>
      <c r="G20" s="137"/>
      <c r="H20" s="147" t="s">
        <v>22</v>
      </c>
      <c r="I20" s="147"/>
      <c r="J20" s="147"/>
      <c r="K20" s="16" t="s">
        <v>113</v>
      </c>
      <c r="L20" s="142"/>
      <c r="M20" s="142"/>
      <c r="N20" s="142"/>
      <c r="O20" s="137" t="s">
        <v>15</v>
      </c>
      <c r="P20" s="137"/>
      <c r="Q20" s="137"/>
      <c r="R20" s="16"/>
      <c r="S20" s="166"/>
      <c r="T20" s="167"/>
      <c r="U20" s="168"/>
      <c r="V20" s="148" t="s">
        <v>31</v>
      </c>
      <c r="W20" s="149"/>
      <c r="X20" s="150"/>
      <c r="Y20" s="16" t="s">
        <v>113</v>
      </c>
      <c r="Z20" s="137"/>
      <c r="AA20" s="137"/>
      <c r="AB20" s="137"/>
      <c r="AC20" s="160" t="s">
        <v>81</v>
      </c>
      <c r="AD20" s="161"/>
      <c r="AE20" s="161"/>
      <c r="AF20" s="161"/>
      <c r="AG20" s="161"/>
      <c r="AH20" s="161"/>
      <c r="AI20" s="161"/>
      <c r="AJ20" s="161"/>
      <c r="AK20" s="161"/>
      <c r="AL20" s="161"/>
      <c r="AM20" s="161"/>
      <c r="AN20" s="162"/>
      <c r="AO20" s="19" t="s">
        <v>113</v>
      </c>
    </row>
    <row r="21" spans="2:41" ht="16.5" customHeight="1">
      <c r="B21" s="129"/>
      <c r="C21" s="130"/>
      <c r="D21" s="131"/>
      <c r="E21" s="138"/>
      <c r="F21" s="138"/>
      <c r="G21" s="138"/>
      <c r="H21" s="169" t="s">
        <v>4</v>
      </c>
      <c r="I21" s="169"/>
      <c r="J21" s="169"/>
      <c r="K21" s="16"/>
      <c r="L21" s="143"/>
      <c r="M21" s="143"/>
      <c r="N21" s="143"/>
      <c r="O21" s="169" t="s">
        <v>4</v>
      </c>
      <c r="P21" s="169"/>
      <c r="Q21" s="169"/>
      <c r="R21" s="16"/>
      <c r="S21" s="166"/>
      <c r="T21" s="167"/>
      <c r="U21" s="168"/>
      <c r="V21" s="163" t="s">
        <v>4</v>
      </c>
      <c r="W21" s="164"/>
      <c r="X21" s="165"/>
      <c r="Y21" s="16"/>
      <c r="Z21" s="138"/>
      <c r="AA21" s="138"/>
      <c r="AB21" s="138"/>
      <c r="AC21" s="160" t="s">
        <v>88</v>
      </c>
      <c r="AD21" s="161"/>
      <c r="AE21" s="161"/>
      <c r="AF21" s="161"/>
      <c r="AG21" s="161"/>
      <c r="AH21" s="161"/>
      <c r="AI21" s="161"/>
      <c r="AJ21" s="161"/>
      <c r="AK21" s="161"/>
      <c r="AL21" s="161"/>
      <c r="AM21" s="161"/>
      <c r="AN21" s="162"/>
      <c r="AO21" s="20"/>
    </row>
    <row r="22" spans="2:41" ht="13.5">
      <c r="B22" s="129"/>
      <c r="C22" s="130"/>
      <c r="D22" s="131"/>
      <c r="E22" s="170" t="s">
        <v>63</v>
      </c>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2"/>
    </row>
    <row r="23" spans="2:41" ht="29.25" customHeight="1">
      <c r="B23" s="129"/>
      <c r="C23" s="130"/>
      <c r="D23" s="131"/>
      <c r="E23" s="151" t="s">
        <v>122</v>
      </c>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3"/>
    </row>
    <row r="24" spans="2:41" ht="29.25" customHeight="1">
      <c r="B24" s="129"/>
      <c r="C24" s="130"/>
      <c r="D24" s="131"/>
      <c r="E24" s="151"/>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3"/>
    </row>
    <row r="25" spans="2:41" ht="29.25" customHeight="1">
      <c r="B25" s="129"/>
      <c r="C25" s="130"/>
      <c r="D25" s="131"/>
      <c r="E25" s="151"/>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3"/>
    </row>
    <row r="26" spans="2:41" ht="28.5" customHeight="1" thickBot="1">
      <c r="B26" s="132"/>
      <c r="C26" s="133"/>
      <c r="D26" s="134"/>
      <c r="E26" s="154" t="s">
        <v>92</v>
      </c>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6"/>
    </row>
    <row r="27" spans="2:41" ht="21" customHeight="1">
      <c r="B27" s="81" t="s">
        <v>73</v>
      </c>
      <c r="C27" s="86"/>
      <c r="D27" s="87"/>
      <c r="E27" s="109" t="s">
        <v>56</v>
      </c>
      <c r="F27" s="109"/>
      <c r="G27" s="109"/>
      <c r="H27" s="109"/>
      <c r="I27" s="84" t="s">
        <v>123</v>
      </c>
      <c r="J27" s="84"/>
      <c r="K27" s="84"/>
      <c r="L27" s="84"/>
      <c r="M27" s="84"/>
      <c r="N27" s="84"/>
      <c r="O27" s="84"/>
      <c r="P27" s="84"/>
      <c r="Q27" s="84"/>
      <c r="R27" s="84"/>
      <c r="S27" s="84"/>
      <c r="T27" s="84"/>
      <c r="U27" s="84"/>
      <c r="V27" s="84"/>
      <c r="W27" s="84"/>
      <c r="X27" s="84"/>
      <c r="Y27" s="84"/>
      <c r="Z27" s="109" t="s">
        <v>57</v>
      </c>
      <c r="AA27" s="109"/>
      <c r="AB27" s="109"/>
      <c r="AC27" s="92" t="s">
        <v>124</v>
      </c>
      <c r="AD27" s="92"/>
      <c r="AE27" s="92"/>
      <c r="AF27" s="92"/>
      <c r="AG27" s="92"/>
      <c r="AH27" s="92"/>
      <c r="AI27" s="92"/>
      <c r="AJ27" s="92"/>
      <c r="AK27" s="92"/>
      <c r="AL27" s="92"/>
      <c r="AM27" s="92"/>
      <c r="AN27" s="92"/>
      <c r="AO27" s="93"/>
    </row>
    <row r="28" spans="2:41" ht="21" customHeight="1" thickBot="1">
      <c r="B28" s="88"/>
      <c r="C28" s="89"/>
      <c r="D28" s="90"/>
      <c r="E28" s="173" t="s">
        <v>58</v>
      </c>
      <c r="F28" s="173"/>
      <c r="G28" s="174" t="s">
        <v>125</v>
      </c>
      <c r="H28" s="174"/>
      <c r="I28" s="174"/>
      <c r="J28" s="174"/>
      <c r="K28" s="174"/>
      <c r="L28" s="174"/>
      <c r="M28" s="174"/>
      <c r="N28" s="174"/>
      <c r="O28" s="173" t="s">
        <v>60</v>
      </c>
      <c r="P28" s="173"/>
      <c r="Q28" s="174" t="s">
        <v>126</v>
      </c>
      <c r="R28" s="174"/>
      <c r="S28" s="174"/>
      <c r="T28" s="174"/>
      <c r="U28" s="174"/>
      <c r="V28" s="174"/>
      <c r="W28" s="174"/>
      <c r="X28" s="174"/>
      <c r="Y28" s="174"/>
      <c r="Z28" s="173" t="s">
        <v>59</v>
      </c>
      <c r="AA28" s="173"/>
      <c r="AB28" s="173"/>
      <c r="AC28" s="175" t="s">
        <v>127</v>
      </c>
      <c r="AD28" s="176"/>
      <c r="AE28" s="176"/>
      <c r="AF28" s="176"/>
      <c r="AG28" s="176"/>
      <c r="AH28" s="176"/>
      <c r="AI28" s="176"/>
      <c r="AJ28" s="176"/>
      <c r="AK28" s="176"/>
      <c r="AL28" s="176"/>
      <c r="AM28" s="176"/>
      <c r="AN28" s="176"/>
      <c r="AO28" s="177"/>
    </row>
    <row r="29" spans="2:41" ht="7.5" customHeight="1">
      <c r="B29" s="4"/>
      <c r="C29" s="4"/>
      <c r="D29" s="4"/>
      <c r="E29" s="3"/>
      <c r="F29" s="3"/>
      <c r="G29" s="5"/>
      <c r="H29" s="5"/>
      <c r="I29" s="5"/>
      <c r="J29" s="5"/>
      <c r="K29" s="5"/>
      <c r="L29" s="5"/>
      <c r="M29" s="5"/>
      <c r="N29" s="5"/>
      <c r="O29" s="3"/>
      <c r="P29" s="3"/>
      <c r="Q29" s="5"/>
      <c r="R29" s="5"/>
      <c r="S29" s="5"/>
      <c r="T29" s="5"/>
      <c r="U29" s="5"/>
      <c r="V29" s="5"/>
      <c r="W29" s="5"/>
      <c r="X29" s="5"/>
      <c r="Y29" s="5"/>
      <c r="Z29" s="3"/>
      <c r="AA29" s="3"/>
      <c r="AB29" s="3"/>
      <c r="AC29" s="6"/>
      <c r="AD29" s="7"/>
      <c r="AE29" s="7"/>
      <c r="AF29" s="7"/>
      <c r="AG29" s="7"/>
      <c r="AH29" s="7"/>
      <c r="AI29" s="7"/>
      <c r="AJ29" s="7"/>
      <c r="AK29" s="7"/>
      <c r="AL29" s="7"/>
      <c r="AM29" s="7"/>
      <c r="AN29" s="7"/>
      <c r="AO29" s="7"/>
    </row>
    <row r="30" spans="2:41" ht="7.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ht="21" customHeight="1" thickBot="1">
      <c r="B31" s="1" t="s">
        <v>162</v>
      </c>
    </row>
    <row r="32" spans="2:41" ht="14.25" customHeight="1">
      <c r="B32" s="81" t="s">
        <v>85</v>
      </c>
      <c r="C32" s="86"/>
      <c r="D32" s="87"/>
      <c r="E32" s="181" t="s">
        <v>128</v>
      </c>
      <c r="F32" s="182"/>
      <c r="G32" s="182"/>
      <c r="H32" s="187" t="s">
        <v>157</v>
      </c>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9"/>
    </row>
    <row r="33" spans="2:41" ht="19.5" customHeight="1">
      <c r="B33" s="178"/>
      <c r="C33" s="179"/>
      <c r="D33" s="180"/>
      <c r="E33" s="183"/>
      <c r="F33" s="184"/>
      <c r="G33" s="184"/>
      <c r="H33" s="167">
        <f>IF($E$32&lt;&gt;"選考なし","合否決定日：","")</f>
      </c>
      <c r="I33" s="167"/>
      <c r="J33" s="167"/>
      <c r="K33" s="167"/>
      <c r="L33" s="48"/>
      <c r="M33" s="33">
        <f>IF($E$32&lt;&gt;"選考なし","月","")</f>
      </c>
      <c r="N33" s="48"/>
      <c r="O33" s="33">
        <f>IF($E$32&lt;&gt;"選考なし","日","")</f>
      </c>
      <c r="P33" s="190">
        <f>IF($E$32&lt;&gt;"選考なし","選考試験（有・無）","")</f>
      </c>
      <c r="Q33" s="190"/>
      <c r="R33" s="190"/>
      <c r="S33" s="190"/>
      <c r="T33" s="190"/>
      <c r="U33" s="24"/>
      <c r="V33" s="167">
        <f>IF($E$32&lt;&gt;"選考なし",(IF($U$33&lt;&gt;"無","選考試験日：","")),"")</f>
      </c>
      <c r="W33" s="167"/>
      <c r="X33" s="167"/>
      <c r="Y33" s="167"/>
      <c r="Z33" s="48"/>
      <c r="AA33" s="33">
        <f>IF($E$32&lt;&gt;"選考なし",(IF($U$33&lt;&gt;"無","月","")),"")</f>
      </c>
      <c r="AB33" s="48"/>
      <c r="AC33" s="33">
        <f>IF($E$32&lt;&gt;"選考なし",(IF($U$33&lt;&gt;"無","日","")),"")</f>
      </c>
      <c r="AD33" s="167">
        <f>IF($E$32&lt;&gt;"選考なし",(IF($U$33&lt;&gt;"無","選考場所：","")),"")</f>
      </c>
      <c r="AE33" s="167"/>
      <c r="AF33" s="167"/>
      <c r="AG33" s="191"/>
      <c r="AH33" s="191"/>
      <c r="AI33" s="191"/>
      <c r="AJ33" s="191"/>
      <c r="AK33" s="191"/>
      <c r="AL33" s="191"/>
      <c r="AM33" s="191"/>
      <c r="AN33" s="191"/>
      <c r="AO33" s="192"/>
    </row>
    <row r="34" spans="2:41" ht="14.25" customHeight="1" thickBot="1">
      <c r="B34" s="88"/>
      <c r="C34" s="89"/>
      <c r="D34" s="90"/>
      <c r="E34" s="185"/>
      <c r="F34" s="186"/>
      <c r="G34" s="186"/>
      <c r="H34" s="193" t="s">
        <v>153</v>
      </c>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4"/>
    </row>
    <row r="35" spans="2:41" ht="21" customHeight="1" thickBot="1">
      <c r="B35" s="195" t="s">
        <v>86</v>
      </c>
      <c r="C35" s="196"/>
      <c r="D35" s="196"/>
      <c r="E35" s="197"/>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9"/>
    </row>
    <row r="36" spans="2:41" ht="7.5" customHeight="1">
      <c r="B36" s="4"/>
      <c r="C36" s="4"/>
      <c r="D36" s="4"/>
      <c r="E36" s="3"/>
      <c r="F36" s="3"/>
      <c r="G36" s="5"/>
      <c r="H36" s="5"/>
      <c r="I36" s="5"/>
      <c r="J36" s="5"/>
      <c r="K36" s="5"/>
      <c r="L36" s="5"/>
      <c r="M36" s="5"/>
      <c r="N36" s="5"/>
      <c r="O36" s="3"/>
      <c r="P36" s="3"/>
      <c r="Q36" s="5"/>
      <c r="R36" s="5"/>
      <c r="S36" s="5"/>
      <c r="T36" s="5"/>
      <c r="U36" s="5"/>
      <c r="V36" s="5"/>
      <c r="W36" s="5"/>
      <c r="X36" s="5"/>
      <c r="Y36" s="5"/>
      <c r="Z36" s="3"/>
      <c r="AA36" s="3"/>
      <c r="AB36" s="3"/>
      <c r="AC36" s="6"/>
      <c r="AD36" s="7"/>
      <c r="AE36" s="7"/>
      <c r="AF36" s="7"/>
      <c r="AG36" s="7"/>
      <c r="AH36" s="7"/>
      <c r="AI36" s="7"/>
      <c r="AJ36" s="7"/>
      <c r="AK36" s="7"/>
      <c r="AL36" s="7"/>
      <c r="AM36" s="7"/>
      <c r="AN36" s="7"/>
      <c r="AO36" s="7"/>
    </row>
    <row r="37" spans="2:41" ht="7.5" customHeight="1">
      <c r="B37" s="4"/>
      <c r="C37" s="4"/>
      <c r="D37" s="4"/>
      <c r="E37" s="4"/>
      <c r="F37" s="4"/>
      <c r="G37" s="4"/>
      <c r="H37" s="4"/>
      <c r="I37" s="4"/>
      <c r="J37" s="4"/>
      <c r="K37" s="4"/>
      <c r="L37" s="4"/>
      <c r="M37" s="4"/>
      <c r="N37" s="4"/>
      <c r="O37" s="4"/>
      <c r="P37" s="4"/>
      <c r="Q37" s="4"/>
      <c r="R37" s="4"/>
      <c r="S37" s="4"/>
      <c r="T37" s="4"/>
      <c r="AC37" s="4"/>
      <c r="AD37" s="4"/>
      <c r="AE37" s="4"/>
      <c r="AF37" s="4"/>
      <c r="AG37" s="4"/>
      <c r="AH37" s="4"/>
      <c r="AI37" s="4"/>
      <c r="AJ37" s="4"/>
      <c r="AK37" s="4"/>
      <c r="AL37" s="4"/>
      <c r="AM37" s="4"/>
      <c r="AN37" s="4"/>
      <c r="AO37" s="4"/>
    </row>
    <row r="38" ht="21" customHeight="1" thickBot="1">
      <c r="B38" s="1" t="s">
        <v>156</v>
      </c>
    </row>
    <row r="39" spans="2:48" ht="19.5" customHeight="1">
      <c r="B39" s="200" t="s">
        <v>6</v>
      </c>
      <c r="C39" s="86"/>
      <c r="D39" s="86"/>
      <c r="E39" s="201" t="s">
        <v>151</v>
      </c>
      <c r="F39" s="202"/>
      <c r="G39" s="202"/>
      <c r="H39" s="202"/>
      <c r="I39" s="202"/>
      <c r="J39" s="202"/>
      <c r="K39" s="202"/>
      <c r="L39" s="205" t="s">
        <v>152</v>
      </c>
      <c r="M39" s="205"/>
      <c r="N39" s="205"/>
      <c r="O39" s="205"/>
      <c r="P39" s="205"/>
      <c r="Q39" s="205"/>
      <c r="R39" s="205"/>
      <c r="S39" s="207">
        <f>IF($E$39="その他の期限","その他の期限の場合→","")</f>
      </c>
      <c r="T39" s="207"/>
      <c r="U39" s="207"/>
      <c r="V39" s="207"/>
      <c r="W39" s="207"/>
      <c r="X39" s="207"/>
      <c r="Y39" s="207"/>
      <c r="Z39" s="207"/>
      <c r="AA39" s="49"/>
      <c r="AB39" s="52">
        <f>IF($E$39="その他の期限","月","")</f>
      </c>
      <c r="AC39" s="49"/>
      <c r="AD39" s="52">
        <f>IF($E$39="その他の期限","日","")</f>
      </c>
      <c r="AE39" s="208"/>
      <c r="AF39" s="208"/>
      <c r="AG39" s="208"/>
      <c r="AH39" s="208"/>
      <c r="AI39" s="208"/>
      <c r="AJ39" s="208"/>
      <c r="AK39" s="208"/>
      <c r="AL39" s="208"/>
      <c r="AM39" s="208"/>
      <c r="AN39" s="208"/>
      <c r="AO39" s="209"/>
      <c r="AU39" s="55"/>
      <c r="AV39" s="55"/>
    </row>
    <row r="40" spans="2:41" ht="15" customHeight="1" thickBot="1">
      <c r="B40" s="88"/>
      <c r="C40" s="89"/>
      <c r="D40" s="89"/>
      <c r="E40" s="203"/>
      <c r="F40" s="204"/>
      <c r="G40" s="204"/>
      <c r="H40" s="204"/>
      <c r="I40" s="204"/>
      <c r="J40" s="204"/>
      <c r="K40" s="204"/>
      <c r="L40" s="206"/>
      <c r="M40" s="206"/>
      <c r="N40" s="206"/>
      <c r="O40" s="206"/>
      <c r="P40" s="206"/>
      <c r="Q40" s="206"/>
      <c r="R40" s="206"/>
      <c r="S40" s="210" t="s">
        <v>94</v>
      </c>
      <c r="T40" s="210"/>
      <c r="U40" s="210"/>
      <c r="V40" s="210"/>
      <c r="W40" s="210"/>
      <c r="X40" s="210"/>
      <c r="Y40" s="210"/>
      <c r="Z40" s="210"/>
      <c r="AA40" s="210"/>
      <c r="AB40" s="210"/>
      <c r="AC40" s="210"/>
      <c r="AD40" s="210"/>
      <c r="AE40" s="210"/>
      <c r="AF40" s="210"/>
      <c r="AG40" s="210"/>
      <c r="AH40" s="210"/>
      <c r="AI40" s="210"/>
      <c r="AJ40" s="210"/>
      <c r="AK40" s="210"/>
      <c r="AL40" s="210"/>
      <c r="AM40" s="210"/>
      <c r="AN40" s="210"/>
      <c r="AO40" s="211"/>
    </row>
    <row r="41" spans="2:41" ht="29.25" customHeight="1" thickBot="1">
      <c r="B41" s="212" t="s">
        <v>75</v>
      </c>
      <c r="C41" s="179"/>
      <c r="D41" s="180"/>
      <c r="E41" s="183">
        <v>4</v>
      </c>
      <c r="F41" s="184"/>
      <c r="G41" s="31" t="s">
        <v>64</v>
      </c>
      <c r="H41" s="213" t="s">
        <v>91</v>
      </c>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4"/>
    </row>
    <row r="42" spans="2:41" ht="22.5" customHeight="1">
      <c r="B42" s="81" t="s">
        <v>66</v>
      </c>
      <c r="C42" s="82"/>
      <c r="D42" s="215"/>
      <c r="E42" s="219">
        <f>IF(E9="インターンシップ","","指定なし")</f>
      </c>
      <c r="F42" s="220"/>
      <c r="G42" s="221"/>
      <c r="H42" s="41"/>
      <c r="I42" s="219">
        <f>IF(E9="インターンシップ","","学部1・2年生")</f>
      </c>
      <c r="J42" s="220"/>
      <c r="K42" s="221"/>
      <c r="L42" s="41"/>
      <c r="M42" s="222" t="s">
        <v>103</v>
      </c>
      <c r="N42" s="223"/>
      <c r="O42" s="226" t="s">
        <v>110</v>
      </c>
      <c r="P42" s="227"/>
      <c r="Q42" s="230" t="s">
        <v>113</v>
      </c>
      <c r="R42" s="219" t="s">
        <v>104</v>
      </c>
      <c r="S42" s="220"/>
      <c r="T42" s="221"/>
      <c r="U42" s="37"/>
      <c r="V42" s="219" t="s">
        <v>105</v>
      </c>
      <c r="W42" s="220"/>
      <c r="X42" s="221"/>
      <c r="Y42" s="37"/>
      <c r="Z42" s="219" t="s">
        <v>98</v>
      </c>
      <c r="AA42" s="220"/>
      <c r="AB42" s="221"/>
      <c r="AC42" s="37"/>
      <c r="AD42" s="219" t="s">
        <v>106</v>
      </c>
      <c r="AE42" s="220"/>
      <c r="AF42" s="221"/>
      <c r="AG42" s="37"/>
      <c r="AH42" s="219" t="s">
        <v>95</v>
      </c>
      <c r="AI42" s="220"/>
      <c r="AJ42" s="221"/>
      <c r="AK42" s="37"/>
      <c r="AL42" s="219" t="s">
        <v>99</v>
      </c>
      <c r="AM42" s="220"/>
      <c r="AN42" s="221"/>
      <c r="AO42" s="38"/>
    </row>
    <row r="43" spans="2:41" ht="22.5" customHeight="1" thickBot="1">
      <c r="B43" s="216"/>
      <c r="C43" s="217"/>
      <c r="D43" s="218"/>
      <c r="E43" s="232" t="s">
        <v>102</v>
      </c>
      <c r="F43" s="233"/>
      <c r="G43" s="233"/>
      <c r="H43" s="40" t="s">
        <v>113</v>
      </c>
      <c r="I43" s="233" t="s">
        <v>97</v>
      </c>
      <c r="J43" s="233"/>
      <c r="K43" s="234"/>
      <c r="L43" s="42"/>
      <c r="M43" s="224"/>
      <c r="N43" s="225"/>
      <c r="O43" s="228"/>
      <c r="P43" s="229"/>
      <c r="Q43" s="231"/>
      <c r="R43" s="232" t="s">
        <v>107</v>
      </c>
      <c r="S43" s="233"/>
      <c r="T43" s="234"/>
      <c r="U43" s="43"/>
      <c r="V43" s="232" t="s">
        <v>108</v>
      </c>
      <c r="W43" s="233"/>
      <c r="X43" s="234"/>
      <c r="Y43" s="43"/>
      <c r="Z43" s="232" t="s">
        <v>109</v>
      </c>
      <c r="AA43" s="233"/>
      <c r="AB43" s="234"/>
      <c r="AC43" s="43"/>
      <c r="AD43" s="232" t="s">
        <v>96</v>
      </c>
      <c r="AE43" s="233"/>
      <c r="AF43" s="234"/>
      <c r="AG43" s="43"/>
      <c r="AH43" s="232" t="s">
        <v>100</v>
      </c>
      <c r="AI43" s="233"/>
      <c r="AJ43" s="234"/>
      <c r="AK43" s="43"/>
      <c r="AL43" s="232" t="s">
        <v>101</v>
      </c>
      <c r="AM43" s="233"/>
      <c r="AN43" s="234"/>
      <c r="AO43" s="39"/>
    </row>
    <row r="44" spans="2:41" ht="29.25" customHeight="1" thickBot="1">
      <c r="B44" s="81" t="s">
        <v>69</v>
      </c>
      <c r="C44" s="82"/>
      <c r="D44" s="82"/>
      <c r="E44" s="235" t="s">
        <v>129</v>
      </c>
      <c r="F44" s="236"/>
      <c r="G44" s="236"/>
      <c r="H44" s="236"/>
      <c r="I44" s="236"/>
      <c r="J44" s="236"/>
      <c r="K44" s="236"/>
      <c r="L44" s="237" t="s">
        <v>83</v>
      </c>
      <c r="M44" s="237"/>
      <c r="N44" s="237"/>
      <c r="O44" s="237"/>
      <c r="P44" s="237"/>
      <c r="Q44" s="238" t="str">
        <f>IF($E$44&lt;&gt;"全額支給",IF($E$44&lt;&gt;"支給しない","　一部支給の場合、限度額→",""),"")</f>
        <v>　一部支給の場合、限度額→</v>
      </c>
      <c r="R44" s="238"/>
      <c r="S44" s="238"/>
      <c r="T44" s="238"/>
      <c r="U44" s="239">
        <v>10000</v>
      </c>
      <c r="V44" s="239"/>
      <c r="W44" s="239"/>
      <c r="X44" s="28" t="str">
        <f>IF($E$44&lt;&gt;"全額支給",IF($E$44&lt;&gt;"支給しない","円",""),"")</f>
        <v>円</v>
      </c>
      <c r="Y44" s="240" t="s">
        <v>82</v>
      </c>
      <c r="Z44" s="240"/>
      <c r="AA44" s="240"/>
      <c r="AB44" s="240"/>
      <c r="AC44" s="240"/>
      <c r="AD44" s="240"/>
      <c r="AE44" s="240"/>
      <c r="AF44" s="240"/>
      <c r="AG44" s="240"/>
      <c r="AH44" s="240"/>
      <c r="AI44" s="240"/>
      <c r="AJ44" s="240"/>
      <c r="AK44" s="240"/>
      <c r="AL44" s="240"/>
      <c r="AM44" s="240"/>
      <c r="AN44" s="240"/>
      <c r="AO44" s="241"/>
    </row>
    <row r="45" spans="2:41" ht="29.25" customHeight="1">
      <c r="B45" s="81" t="s">
        <v>84</v>
      </c>
      <c r="C45" s="82"/>
      <c r="D45" s="215"/>
      <c r="E45" s="236" t="s">
        <v>130</v>
      </c>
      <c r="F45" s="236"/>
      <c r="G45" s="236"/>
      <c r="H45" s="236"/>
      <c r="I45" s="236"/>
      <c r="J45" s="236"/>
      <c r="K45" s="236"/>
      <c r="L45" s="237" t="s">
        <v>83</v>
      </c>
      <c r="M45" s="237"/>
      <c r="N45" s="237"/>
      <c r="O45" s="237"/>
      <c r="P45" s="237"/>
      <c r="Q45" s="238">
        <f>IF($E$45&lt;&gt;"全額支給",IF($E$45&lt;&gt;"支給しない","　一部支給の場合、限度額→",""),"")</f>
      </c>
      <c r="R45" s="238"/>
      <c r="S45" s="238"/>
      <c r="T45" s="238"/>
      <c r="U45" s="239"/>
      <c r="V45" s="239"/>
      <c r="W45" s="239"/>
      <c r="X45" s="28">
        <f>IF($E$45&lt;&gt;"全額支給",IF($E$45&lt;&gt;"支給しない","円",""),"")</f>
      </c>
      <c r="Y45" s="243">
        <f>IF($E$45&lt;&gt;"支給しない","（支給の場合）学生が帰省先から勤務先へ通える場合は支給しない→","")</f>
      </c>
      <c r="Z45" s="243"/>
      <c r="AA45" s="243"/>
      <c r="AB45" s="243"/>
      <c r="AC45" s="243"/>
      <c r="AD45" s="243"/>
      <c r="AE45" s="243"/>
      <c r="AF45" s="243"/>
      <c r="AG45" s="243"/>
      <c r="AH45" s="243"/>
      <c r="AI45" s="243"/>
      <c r="AJ45" s="243"/>
      <c r="AK45" s="243"/>
      <c r="AL45" s="243"/>
      <c r="AM45" s="243"/>
      <c r="AN45" s="243"/>
      <c r="AO45" s="22"/>
    </row>
    <row r="46" spans="2:41" ht="14.25" customHeight="1" thickBot="1">
      <c r="B46" s="216"/>
      <c r="C46" s="217"/>
      <c r="D46" s="218"/>
      <c r="E46" s="242"/>
      <c r="F46" s="242"/>
      <c r="G46" s="242"/>
      <c r="H46" s="242"/>
      <c r="I46" s="242"/>
      <c r="J46" s="242"/>
      <c r="K46" s="242"/>
      <c r="L46" s="155" t="s">
        <v>159</v>
      </c>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6"/>
    </row>
    <row r="47" spans="2:41" ht="15" customHeight="1">
      <c r="B47" s="81" t="s">
        <v>70</v>
      </c>
      <c r="C47" s="82"/>
      <c r="D47" s="215"/>
      <c r="E47" s="235" t="s">
        <v>130</v>
      </c>
      <c r="F47" s="236"/>
      <c r="G47" s="236"/>
      <c r="H47" s="236"/>
      <c r="I47" s="236"/>
      <c r="J47" s="236"/>
      <c r="K47" s="236"/>
      <c r="L47" s="109">
        <f>IF($E$47&lt;&gt;"支給しない","（支給条件：","")</f>
      </c>
      <c r="M47" s="109"/>
      <c r="N47" s="109"/>
      <c r="O47" s="109"/>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23">
        <f>IF($E$47&lt;&gt;"支給しない","）","")</f>
      </c>
    </row>
    <row r="48" spans="2:41" ht="14.25" customHeight="1" thickBot="1">
      <c r="B48" s="216"/>
      <c r="C48" s="217"/>
      <c r="D48" s="218"/>
      <c r="E48" s="244"/>
      <c r="F48" s="242"/>
      <c r="G48" s="242"/>
      <c r="H48" s="242"/>
      <c r="I48" s="242"/>
      <c r="J48" s="242"/>
      <c r="K48" s="242"/>
      <c r="L48" s="155" t="s">
        <v>160</v>
      </c>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6"/>
    </row>
    <row r="49" spans="2:41" ht="22.5" customHeight="1" thickBot="1">
      <c r="B49" s="81" t="s">
        <v>71</v>
      </c>
      <c r="C49" s="82"/>
      <c r="D49" s="215"/>
      <c r="E49" s="236" t="s">
        <v>131</v>
      </c>
      <c r="F49" s="236"/>
      <c r="G49" s="236"/>
      <c r="H49" s="236"/>
      <c r="I49" s="236"/>
      <c r="J49" s="236"/>
      <c r="K49" s="236"/>
      <c r="L49" s="109" t="str">
        <f>IF($E$49&lt;&gt;"支給しない","（支給条件：","")</f>
        <v>（支給条件：</v>
      </c>
      <c r="M49" s="109"/>
      <c r="N49" s="109"/>
      <c r="O49" s="109"/>
      <c r="P49" s="84" t="s">
        <v>132</v>
      </c>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23" t="str">
        <f>IF($E$49&lt;&gt;"支給しない","）","")</f>
        <v>）</v>
      </c>
    </row>
    <row r="50" spans="2:41" ht="24" customHeight="1">
      <c r="B50" s="81" t="s">
        <v>87</v>
      </c>
      <c r="C50" s="82"/>
      <c r="D50" s="82"/>
      <c r="E50" s="235" t="s">
        <v>130</v>
      </c>
      <c r="F50" s="236"/>
      <c r="G50" s="236"/>
      <c r="H50" s="236"/>
      <c r="I50" s="236"/>
      <c r="J50" s="236"/>
      <c r="K50" s="236"/>
      <c r="L50" s="237" t="s">
        <v>83</v>
      </c>
      <c r="M50" s="237"/>
      <c r="N50" s="237"/>
      <c r="O50" s="237"/>
      <c r="P50" s="237"/>
      <c r="Q50" s="238">
        <f>IF($E$50&lt;&gt;"全額支給",IF($E$50&lt;&gt;"支給しない","　一部支給の場合、限度額→",""),"")</f>
      </c>
      <c r="R50" s="238"/>
      <c r="S50" s="238"/>
      <c r="T50" s="238"/>
      <c r="U50" s="239"/>
      <c r="V50" s="239"/>
      <c r="W50" s="239"/>
      <c r="X50" s="28">
        <f>IF($E$50&lt;&gt;"全額支給",IF($E$50&lt;&gt;"支給しない","円",""),"")</f>
      </c>
      <c r="Y50" s="243">
        <f>IF($E$50&lt;&gt;"支給しない","（支給の場合）学生が帰省先から勤務先へ通える場合は支給しない→","")</f>
      </c>
      <c r="Z50" s="243"/>
      <c r="AA50" s="243"/>
      <c r="AB50" s="243"/>
      <c r="AC50" s="243"/>
      <c r="AD50" s="243"/>
      <c r="AE50" s="243"/>
      <c r="AF50" s="243"/>
      <c r="AG50" s="243"/>
      <c r="AH50" s="243"/>
      <c r="AI50" s="243"/>
      <c r="AJ50" s="243"/>
      <c r="AK50" s="243"/>
      <c r="AL50" s="243"/>
      <c r="AM50" s="243"/>
      <c r="AN50" s="243"/>
      <c r="AO50" s="22"/>
    </row>
    <row r="51" spans="2:41" ht="19.5" customHeight="1">
      <c r="B51" s="212"/>
      <c r="C51" s="253"/>
      <c r="D51" s="253"/>
      <c r="E51" s="245"/>
      <c r="F51" s="246"/>
      <c r="G51" s="246"/>
      <c r="H51" s="246"/>
      <c r="I51" s="246"/>
      <c r="J51" s="246"/>
      <c r="K51" s="246"/>
      <c r="L51" s="247">
        <f>IF($E$50&lt;&gt;"支給しない","支給の場合の提供方法（社員寮提供、ホテル提供、実費清算等）→","")</f>
      </c>
      <c r="M51" s="247"/>
      <c r="N51" s="247"/>
      <c r="O51" s="247"/>
      <c r="P51" s="247"/>
      <c r="Q51" s="247"/>
      <c r="R51" s="247"/>
      <c r="S51" s="247"/>
      <c r="T51" s="247"/>
      <c r="U51" s="247"/>
      <c r="V51" s="247"/>
      <c r="W51" s="247"/>
      <c r="X51" s="247"/>
      <c r="Y51" s="247"/>
      <c r="Z51" s="247"/>
      <c r="AA51" s="247"/>
      <c r="AB51" s="248"/>
      <c r="AC51" s="248"/>
      <c r="AD51" s="248"/>
      <c r="AE51" s="248"/>
      <c r="AF51" s="248"/>
      <c r="AG51" s="248"/>
      <c r="AH51" s="248"/>
      <c r="AI51" s="248"/>
      <c r="AJ51" s="248"/>
      <c r="AK51" s="248"/>
      <c r="AL51" s="248"/>
      <c r="AM51" s="248"/>
      <c r="AN51" s="248"/>
      <c r="AO51" s="249"/>
    </row>
    <row r="52" spans="2:41" ht="19.5" customHeight="1">
      <c r="B52" s="212"/>
      <c r="C52" s="253"/>
      <c r="D52" s="253"/>
      <c r="E52" s="245"/>
      <c r="F52" s="246"/>
      <c r="G52" s="246"/>
      <c r="H52" s="246"/>
      <c r="I52" s="246"/>
      <c r="J52" s="246"/>
      <c r="K52" s="246"/>
      <c r="L52" s="250">
        <f>IF($E$50&lt;&gt;"支給しない","（提供条件）","")</f>
      </c>
      <c r="M52" s="250"/>
      <c r="N52" s="250"/>
      <c r="O52" s="250"/>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9"/>
    </row>
    <row r="53" spans="2:41" ht="14.25" thickBot="1">
      <c r="B53" s="216"/>
      <c r="C53" s="217"/>
      <c r="D53" s="217"/>
      <c r="E53" s="244"/>
      <c r="F53" s="242"/>
      <c r="G53" s="242"/>
      <c r="H53" s="242"/>
      <c r="I53" s="242"/>
      <c r="J53" s="242"/>
      <c r="K53" s="242"/>
      <c r="L53" s="251" t="s">
        <v>93</v>
      </c>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2"/>
    </row>
    <row r="54" spans="2:41" ht="29.25" customHeight="1">
      <c r="B54" s="212" t="s">
        <v>80</v>
      </c>
      <c r="C54" s="253"/>
      <c r="D54" s="254"/>
      <c r="E54" s="255"/>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7"/>
    </row>
    <row r="55" spans="2:41" ht="29.25" customHeight="1" thickBot="1">
      <c r="B55" s="216"/>
      <c r="C55" s="217"/>
      <c r="D55" s="218"/>
      <c r="E55" s="258"/>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60"/>
    </row>
    <row r="56" spans="2:41" ht="29.25" customHeight="1">
      <c r="B56" s="81" t="s">
        <v>72</v>
      </c>
      <c r="C56" s="82"/>
      <c r="D56" s="215"/>
      <c r="E56" s="255" t="s">
        <v>150</v>
      </c>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7"/>
    </row>
    <row r="57" spans="2:41" ht="29.25" customHeight="1">
      <c r="B57" s="212"/>
      <c r="C57" s="253"/>
      <c r="D57" s="254"/>
      <c r="E57" s="151"/>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3"/>
    </row>
    <row r="58" spans="2:41" ht="14.25" thickBot="1">
      <c r="B58" s="216"/>
      <c r="C58" s="217"/>
      <c r="D58" s="218"/>
      <c r="E58" s="261" t="s">
        <v>90</v>
      </c>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3"/>
    </row>
    <row r="59" spans="2:41" ht="7.5" customHeight="1">
      <c r="B59" s="4"/>
      <c r="C59" s="4"/>
      <c r="D59" s="4"/>
      <c r="E59" s="3"/>
      <c r="F59" s="3"/>
      <c r="G59" s="5"/>
      <c r="H59" s="5"/>
      <c r="I59" s="5"/>
      <c r="J59" s="5"/>
      <c r="K59" s="5"/>
      <c r="L59" s="5"/>
      <c r="M59" s="5"/>
      <c r="N59" s="5"/>
      <c r="O59" s="3"/>
      <c r="P59" s="3"/>
      <c r="Q59" s="5"/>
      <c r="R59" s="5"/>
      <c r="S59" s="5"/>
      <c r="T59" s="5"/>
      <c r="U59" s="5"/>
      <c r="V59" s="5"/>
      <c r="W59" s="5"/>
      <c r="X59" s="5"/>
      <c r="Y59" s="5"/>
      <c r="Z59" s="3"/>
      <c r="AA59" s="3"/>
      <c r="AB59" s="3"/>
      <c r="AC59" s="6"/>
      <c r="AD59" s="7"/>
      <c r="AE59" s="7"/>
      <c r="AF59" s="7"/>
      <c r="AG59" s="7"/>
      <c r="AH59" s="7"/>
      <c r="AI59" s="7"/>
      <c r="AJ59" s="7"/>
      <c r="AK59" s="7"/>
      <c r="AL59" s="7"/>
      <c r="AM59" s="7"/>
      <c r="AN59" s="7"/>
      <c r="AO59" s="7"/>
    </row>
    <row r="60" spans="2:41" ht="7.5" customHeight="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ht="21" customHeight="1" thickBot="1">
      <c r="B61" s="1" t="s">
        <v>65</v>
      </c>
    </row>
    <row r="62" spans="2:41" ht="21" customHeight="1">
      <c r="B62" s="81" t="s">
        <v>61</v>
      </c>
      <c r="C62" s="86"/>
      <c r="D62" s="87"/>
      <c r="E62" s="109" t="s">
        <v>56</v>
      </c>
      <c r="F62" s="109"/>
      <c r="G62" s="109"/>
      <c r="H62" s="109"/>
      <c r="I62" s="84" t="s">
        <v>133</v>
      </c>
      <c r="J62" s="84"/>
      <c r="K62" s="84"/>
      <c r="L62" s="84"/>
      <c r="M62" s="84"/>
      <c r="N62" s="84"/>
      <c r="O62" s="84"/>
      <c r="P62" s="84"/>
      <c r="Q62" s="84"/>
      <c r="R62" s="84"/>
      <c r="S62" s="84"/>
      <c r="T62" s="84"/>
      <c r="U62" s="84"/>
      <c r="V62" s="84"/>
      <c r="W62" s="84"/>
      <c r="X62" s="84"/>
      <c r="Y62" s="84"/>
      <c r="Z62" s="109" t="s">
        <v>57</v>
      </c>
      <c r="AA62" s="109"/>
      <c r="AB62" s="109"/>
      <c r="AC62" s="92" t="s">
        <v>134</v>
      </c>
      <c r="AD62" s="92"/>
      <c r="AE62" s="92"/>
      <c r="AF62" s="92"/>
      <c r="AG62" s="92"/>
      <c r="AH62" s="92"/>
      <c r="AI62" s="92"/>
      <c r="AJ62" s="92"/>
      <c r="AK62" s="92"/>
      <c r="AL62" s="92"/>
      <c r="AM62" s="92"/>
      <c r="AN62" s="92"/>
      <c r="AO62" s="93"/>
    </row>
    <row r="63" spans="2:41" ht="21" customHeight="1" thickBot="1">
      <c r="B63" s="88"/>
      <c r="C63" s="89"/>
      <c r="D63" s="90"/>
      <c r="E63" s="173" t="s">
        <v>58</v>
      </c>
      <c r="F63" s="173"/>
      <c r="G63" s="174" t="s">
        <v>135</v>
      </c>
      <c r="H63" s="174"/>
      <c r="I63" s="174"/>
      <c r="J63" s="174"/>
      <c r="K63" s="174"/>
      <c r="L63" s="174"/>
      <c r="M63" s="174"/>
      <c r="N63" s="174"/>
      <c r="O63" s="173" t="s">
        <v>60</v>
      </c>
      <c r="P63" s="173"/>
      <c r="Q63" s="174" t="s">
        <v>136</v>
      </c>
      <c r="R63" s="174"/>
      <c r="S63" s="174"/>
      <c r="T63" s="174"/>
      <c r="U63" s="174"/>
      <c r="V63" s="174"/>
      <c r="W63" s="174"/>
      <c r="X63" s="174"/>
      <c r="Y63" s="174"/>
      <c r="Z63" s="173" t="s">
        <v>59</v>
      </c>
      <c r="AA63" s="173"/>
      <c r="AB63" s="173"/>
      <c r="AC63" s="175" t="s">
        <v>127</v>
      </c>
      <c r="AD63" s="176"/>
      <c r="AE63" s="176"/>
      <c r="AF63" s="176"/>
      <c r="AG63" s="176"/>
      <c r="AH63" s="176"/>
      <c r="AI63" s="176"/>
      <c r="AJ63" s="176"/>
      <c r="AK63" s="176"/>
      <c r="AL63" s="176"/>
      <c r="AM63" s="176"/>
      <c r="AN63" s="176"/>
      <c r="AO63" s="177"/>
    </row>
    <row r="64" spans="2:41" ht="29.25" customHeight="1" thickBot="1">
      <c r="B64" s="277" t="s">
        <v>62</v>
      </c>
      <c r="C64" s="278"/>
      <c r="D64" s="278"/>
      <c r="E64" s="29" t="s">
        <v>5</v>
      </c>
      <c r="F64" s="279" t="s">
        <v>137</v>
      </c>
      <c r="G64" s="279"/>
      <c r="H64" s="45" t="s">
        <v>53</v>
      </c>
      <c r="I64" s="279" t="s">
        <v>138</v>
      </c>
      <c r="J64" s="279"/>
      <c r="K64" s="265" t="s">
        <v>54</v>
      </c>
      <c r="L64" s="265"/>
      <c r="M64" s="265"/>
      <c r="N64" s="264" t="s">
        <v>114</v>
      </c>
      <c r="O64" s="264"/>
      <c r="P64" s="264"/>
      <c r="Q64" s="265" t="s">
        <v>55</v>
      </c>
      <c r="R64" s="265"/>
      <c r="S64" s="266" t="s">
        <v>115</v>
      </c>
      <c r="T64" s="266"/>
      <c r="U64" s="266"/>
      <c r="V64" s="266"/>
      <c r="W64" s="266"/>
      <c r="X64" s="266"/>
      <c r="Y64" s="266"/>
      <c r="Z64" s="266"/>
      <c r="AA64" s="266"/>
      <c r="AB64" s="266"/>
      <c r="AC64" s="266"/>
      <c r="AD64" s="266"/>
      <c r="AE64" s="266"/>
      <c r="AF64" s="266"/>
      <c r="AG64" s="266"/>
      <c r="AH64" s="266"/>
      <c r="AI64" s="266"/>
      <c r="AJ64" s="266"/>
      <c r="AK64" s="266"/>
      <c r="AL64" s="266"/>
      <c r="AM64" s="266"/>
      <c r="AN64" s="266"/>
      <c r="AO64" s="267"/>
    </row>
    <row r="65" ht="7.5" customHeight="1"/>
    <row r="66" ht="7.5" customHeight="1"/>
    <row r="67" spans="2:41" ht="13.5">
      <c r="B67" s="275" t="s">
        <v>76</v>
      </c>
      <c r="C67" s="275"/>
      <c r="D67" s="275"/>
      <c r="E67" s="275"/>
      <c r="F67" s="275"/>
      <c r="G67" s="275"/>
      <c r="H67" s="275"/>
      <c r="I67" s="275"/>
      <c r="J67" s="275"/>
      <c r="K67" s="275"/>
      <c r="L67" s="275"/>
      <c r="M67" s="275"/>
      <c r="N67" s="275"/>
      <c r="O67" s="275"/>
      <c r="P67" s="275"/>
      <c r="Q67" s="275"/>
      <c r="R67" s="275"/>
      <c r="S67" s="275"/>
      <c r="T67" s="275"/>
      <c r="U67" s="276" t="s">
        <v>163</v>
      </c>
      <c r="V67" s="276"/>
      <c r="W67" s="276"/>
      <c r="X67" s="276"/>
      <c r="Y67" s="276"/>
      <c r="Z67" s="276"/>
      <c r="AA67" s="276"/>
      <c r="AB67" s="276"/>
      <c r="AC67" s="276"/>
      <c r="AD67" s="276"/>
      <c r="AE67" s="276"/>
      <c r="AF67" s="276"/>
      <c r="AG67" s="276"/>
      <c r="AH67" s="276"/>
      <c r="AI67" s="276"/>
      <c r="AJ67" s="276"/>
      <c r="AK67" s="276"/>
      <c r="AL67" s="276"/>
      <c r="AM67" s="276"/>
      <c r="AN67" s="276"/>
      <c r="AO67" s="276"/>
    </row>
    <row r="68" ht="7.5" customHeight="1"/>
    <row r="69" ht="7.5" customHeight="1">
      <c r="N69" s="8"/>
    </row>
    <row r="70" ht="7.5" customHeight="1"/>
    <row r="71" ht="7.5" customHeight="1"/>
    <row r="200" ht="13.5">
      <c r="B200" s="55"/>
    </row>
    <row r="201" ht="13.5">
      <c r="B201" s="55"/>
    </row>
  </sheetData>
  <sheetProtection password="DF17" sheet="1"/>
  <mergeCells count="184">
    <mergeCell ref="B9:D9"/>
    <mergeCell ref="E9:J9"/>
    <mergeCell ref="L9:AO9"/>
    <mergeCell ref="B67:T67"/>
    <mergeCell ref="U67:AO67"/>
    <mergeCell ref="AC63:AO63"/>
    <mergeCell ref="B64:D64"/>
    <mergeCell ref="F64:G64"/>
    <mergeCell ref="I64:J64"/>
    <mergeCell ref="K64:M64"/>
    <mergeCell ref="N64:P64"/>
    <mergeCell ref="Q64:R64"/>
    <mergeCell ref="S64:AO64"/>
    <mergeCell ref="B62:D63"/>
    <mergeCell ref="E62:H62"/>
    <mergeCell ref="I62:Y62"/>
    <mergeCell ref="Z62:AB62"/>
    <mergeCell ref="AC62:AO62"/>
    <mergeCell ref="E63:F63"/>
    <mergeCell ref="G63:N63"/>
    <mergeCell ref="O63:P63"/>
    <mergeCell ref="Q63:Y63"/>
    <mergeCell ref="Z63:AB63"/>
    <mergeCell ref="L53:AO53"/>
    <mergeCell ref="B54:D55"/>
    <mergeCell ref="E54:AO55"/>
    <mergeCell ref="B56:D58"/>
    <mergeCell ref="E56:AO57"/>
    <mergeCell ref="E58:AO58"/>
    <mergeCell ref="B50:D53"/>
    <mergeCell ref="E50:K53"/>
    <mergeCell ref="L50:P50"/>
    <mergeCell ref="Q50:T50"/>
    <mergeCell ref="U50:W50"/>
    <mergeCell ref="Y50:AN50"/>
    <mergeCell ref="L51:AA51"/>
    <mergeCell ref="AB51:AO51"/>
    <mergeCell ref="L52:O52"/>
    <mergeCell ref="P52:AO52"/>
    <mergeCell ref="B47:D48"/>
    <mergeCell ref="E47:K48"/>
    <mergeCell ref="L47:O47"/>
    <mergeCell ref="P47:AN47"/>
    <mergeCell ref="L48:AO48"/>
    <mergeCell ref="B49:D49"/>
    <mergeCell ref="E49:K49"/>
    <mergeCell ref="L49:O49"/>
    <mergeCell ref="P49:AN49"/>
    <mergeCell ref="B45:D46"/>
    <mergeCell ref="E45:K46"/>
    <mergeCell ref="L45:P45"/>
    <mergeCell ref="Q45:T45"/>
    <mergeCell ref="U45:W45"/>
    <mergeCell ref="Y45:AN45"/>
    <mergeCell ref="L46:AO46"/>
    <mergeCell ref="AD43:AF43"/>
    <mergeCell ref="AH43:AJ43"/>
    <mergeCell ref="AL43:AN43"/>
    <mergeCell ref="B44:D44"/>
    <mergeCell ref="E44:K44"/>
    <mergeCell ref="L44:P44"/>
    <mergeCell ref="Q44:T44"/>
    <mergeCell ref="U44:W44"/>
    <mergeCell ref="Y44:AO44"/>
    <mergeCell ref="V42:X42"/>
    <mergeCell ref="Z42:AB42"/>
    <mergeCell ref="AD42:AF42"/>
    <mergeCell ref="AH42:AJ42"/>
    <mergeCell ref="AL42:AN42"/>
    <mergeCell ref="E43:G43"/>
    <mergeCell ref="I43:K43"/>
    <mergeCell ref="R43:T43"/>
    <mergeCell ref="V43:X43"/>
    <mergeCell ref="Z43:AB43"/>
    <mergeCell ref="B41:D41"/>
    <mergeCell ref="E41:F41"/>
    <mergeCell ref="H41:AO41"/>
    <mergeCell ref="B42:D43"/>
    <mergeCell ref="E42:G42"/>
    <mergeCell ref="I42:K42"/>
    <mergeCell ref="M42:N43"/>
    <mergeCell ref="O42:P43"/>
    <mergeCell ref="Q42:Q43"/>
    <mergeCell ref="R42:T42"/>
    <mergeCell ref="B39:D40"/>
    <mergeCell ref="E39:K40"/>
    <mergeCell ref="L39:R40"/>
    <mergeCell ref="S39:Z39"/>
    <mergeCell ref="AE39:AO39"/>
    <mergeCell ref="S40:AO40"/>
    <mergeCell ref="V33:Y33"/>
    <mergeCell ref="AD33:AF33"/>
    <mergeCell ref="AG33:AO33"/>
    <mergeCell ref="H34:AO34"/>
    <mergeCell ref="B35:D35"/>
    <mergeCell ref="E35:AO35"/>
    <mergeCell ref="G28:N28"/>
    <mergeCell ref="O28:P28"/>
    <mergeCell ref="Q28:Y28"/>
    <mergeCell ref="Z28:AB28"/>
    <mergeCell ref="AC28:AO28"/>
    <mergeCell ref="B32:D34"/>
    <mergeCell ref="E32:G34"/>
    <mergeCell ref="H32:AO32"/>
    <mergeCell ref="H33:K33"/>
    <mergeCell ref="P33:T33"/>
    <mergeCell ref="O21:Q21"/>
    <mergeCell ref="V21:X21"/>
    <mergeCell ref="AC21:AN21"/>
    <mergeCell ref="E22:AO22"/>
    <mergeCell ref="B27:D28"/>
    <mergeCell ref="E27:H27"/>
    <mergeCell ref="I27:Y27"/>
    <mergeCell ref="Z27:AB27"/>
    <mergeCell ref="AC27:AO27"/>
    <mergeCell ref="E28:F28"/>
    <mergeCell ref="H19:J19"/>
    <mergeCell ref="O19:Q19"/>
    <mergeCell ref="S19:U21"/>
    <mergeCell ref="V19:X19"/>
    <mergeCell ref="AC19:AN19"/>
    <mergeCell ref="H20:J20"/>
    <mergeCell ref="O20:Q20"/>
    <mergeCell ref="V20:X20"/>
    <mergeCell ref="AC20:AN20"/>
    <mergeCell ref="H21:J21"/>
    <mergeCell ref="H17:J17"/>
    <mergeCell ref="O17:Q17"/>
    <mergeCell ref="V17:X17"/>
    <mergeCell ref="AC17:AN17"/>
    <mergeCell ref="V18:X18"/>
    <mergeCell ref="AC18:AN18"/>
    <mergeCell ref="V15:X15"/>
    <mergeCell ref="AC15:AN15"/>
    <mergeCell ref="H16:J16"/>
    <mergeCell ref="O16:Q16"/>
    <mergeCell ref="V16:X16"/>
    <mergeCell ref="AC16:AN16"/>
    <mergeCell ref="E26:AO26"/>
    <mergeCell ref="V13:X13"/>
    <mergeCell ref="Z13:AB21"/>
    <mergeCell ref="AC13:AN13"/>
    <mergeCell ref="H14:J14"/>
    <mergeCell ref="O14:Q14"/>
    <mergeCell ref="V14:X14"/>
    <mergeCell ref="AC14:AN14"/>
    <mergeCell ref="H15:J15"/>
    <mergeCell ref="O15:Q15"/>
    <mergeCell ref="Z12:AO12"/>
    <mergeCell ref="B13:D26"/>
    <mergeCell ref="E13:G21"/>
    <mergeCell ref="H13:J13"/>
    <mergeCell ref="L13:N21"/>
    <mergeCell ref="O13:Q13"/>
    <mergeCell ref="S13:U18"/>
    <mergeCell ref="H18:J18"/>
    <mergeCell ref="O18:Q18"/>
    <mergeCell ref="E23:AO25"/>
    <mergeCell ref="B12:D12"/>
    <mergeCell ref="E12:J12"/>
    <mergeCell ref="K12:N12"/>
    <mergeCell ref="O12:Q12"/>
    <mergeCell ref="R12:U12"/>
    <mergeCell ref="V12:Y12"/>
    <mergeCell ref="E8:AO8"/>
    <mergeCell ref="B10:D11"/>
    <mergeCell ref="E10:F10"/>
    <mergeCell ref="S10:U10"/>
    <mergeCell ref="W10:X10"/>
    <mergeCell ref="Y10:AA10"/>
    <mergeCell ref="AJ10:AL10"/>
    <mergeCell ref="AN10:AO10"/>
    <mergeCell ref="E11:AO11"/>
    <mergeCell ref="B8:D8"/>
    <mergeCell ref="B1:AO1"/>
    <mergeCell ref="B3:C3"/>
    <mergeCell ref="AF3:AH3"/>
    <mergeCell ref="AI3:AJ3"/>
    <mergeCell ref="B6:D6"/>
    <mergeCell ref="E6:Y6"/>
    <mergeCell ref="Z6:AB7"/>
    <mergeCell ref="AC6:AO7"/>
    <mergeCell ref="B7:D7"/>
    <mergeCell ref="E7:Y7"/>
  </mergeCells>
  <conditionalFormatting sqref="E12">
    <cfRule type="expression" priority="2" dxfId="4" stopIfTrue="1">
      <formula>$H$12="対面"</formula>
    </cfRule>
  </conditionalFormatting>
  <conditionalFormatting sqref="K12:N12">
    <cfRule type="expression" priority="1" dxfId="4" stopIfTrue="1">
      <formula>IF($E$12="対面",TRUE,FALSE)</formula>
    </cfRule>
  </conditionalFormatting>
  <dataValidations count="20">
    <dataValidation type="textLength" operator="equal" allowBlank="1" showInputMessage="1" showErrorMessage="1" sqref="F64:G64">
      <formula1>3</formula1>
    </dataValidation>
    <dataValidation type="list" allowBlank="1" showInputMessage="1" showErrorMessage="1" sqref="E39:K40">
      <formula1>"6月30日,7月31日,その他の期限"</formula1>
    </dataValidation>
    <dataValidation type="list" allowBlank="1" showInputMessage="1" showErrorMessage="1" sqref="E32:G34">
      <formula1>"選考なし,選考あり"</formula1>
    </dataValidation>
    <dataValidation type="list" allowBlank="1" showInputMessage="1" showErrorMessage="1" sqref="E49:K49 E47">
      <formula1>"支給する,支給しない"</formula1>
    </dataValidation>
    <dataValidation type="list" allowBlank="1" showInputMessage="1" showErrorMessage="1" sqref="E44:E45 E50">
      <formula1>"全額支給,一部支給,支給しない"</formula1>
    </dataValidation>
    <dataValidation type="whole" allowBlank="1" showInputMessage="1" showErrorMessage="1" sqref="AI3:AJ3">
      <formula1>2016</formula1>
      <formula2>2999</formula2>
    </dataValidation>
    <dataValidation type="textLength" operator="equal" allowBlank="1" showInputMessage="1" showErrorMessage="1" sqref="I64:J64">
      <formula1>4</formula1>
    </dataValidation>
    <dataValidation type="whole" allowBlank="1" showInputMessage="1" showErrorMessage="1" sqref="AM10">
      <formula1>0</formula1>
      <formula2>99</formula2>
    </dataValidation>
    <dataValidation type="whole" allowBlank="1" showInputMessage="1" showErrorMessage="1" sqref="AD10 AI10">
      <formula1>0</formula1>
      <formula2>60</formula2>
    </dataValidation>
    <dataValidation type="whole" allowBlank="1" showInputMessage="1" showErrorMessage="1" sqref="AB10 AG10">
      <formula1>0</formula1>
      <formula2>24</formula2>
    </dataValidation>
    <dataValidation type="whole" allowBlank="1" showInputMessage="1" showErrorMessage="1" sqref="V10 E41:F41">
      <formula1>1</formula1>
      <formula2>99</formula2>
    </dataValidation>
    <dataValidation type="list" allowBlank="1" showInputMessage="1" showErrorMessage="1" sqref="K10 Q10">
      <formula1>"月,火,水,木,金,土,日"</formula1>
    </dataValidation>
    <dataValidation type="whole" allowBlank="1" showInputMessage="1" showErrorMessage="1" sqref="I10 O10 AB33 N33 AC39 AN3">
      <formula1>1</formula1>
      <formula2>31</formula2>
    </dataValidation>
    <dataValidation type="whole" allowBlank="1" showInputMessage="1" showErrorMessage="1" sqref="G10 M10 Z33 L33 AA39 AL3">
      <formula1>1</formula1>
      <formula2>12</formula2>
    </dataValidation>
    <dataValidation type="list" allowBlank="1" showInputMessage="1" showErrorMessage="1" sqref="U33">
      <formula1>"有,無"</formula1>
    </dataValidation>
    <dataValidation type="list" allowBlank="1" showInputMessage="1" showErrorMessage="1" sqref="K13:K21 R13:R21 AK42:AK43 AO50 AO45 H43 AO42:AO43 L43 Q42:Q43 U42:U43 Y42:Y43 AC42:AC43 AG42:AG43 AO13:AO21">
      <formula1>"○"</formula1>
    </dataValidation>
    <dataValidation type="list" allowBlank="1" showInputMessage="1" showErrorMessage="1" sqref="Y13:Y21">
      <formula1>"○,×"</formula1>
    </dataValidation>
    <dataValidation type="list" allowBlank="1" showInputMessage="1" showErrorMessage="1" sqref="H42 L42">
      <formula1>IF($E$9="インターンシップ",$A$200,$A$201)</formula1>
    </dataValidation>
    <dataValidation type="list" allowBlank="1" showInputMessage="1" showErrorMessage="1" sqref="E9:J9">
      <formula1>"インターンシップ,企業体験"</formula1>
    </dataValidation>
    <dataValidation type="list" showInputMessage="1" showErrorMessage="1" errorTitle="作業内容のエラー" error="リストの選択肢から選んでください" sqref="E12:J12">
      <formula1>"対面,WEB,ハイフレックス(対面＋WEB),検討中"</formula1>
    </dataValidation>
  </dataValidations>
  <hyperlinks>
    <hyperlink ref="B67" r:id="rId1" display="mailto:intern@kanazawa-it.ac.jp"/>
  </hyperlinks>
  <printOptions/>
  <pageMargins left="0.1968503937007874" right="0.1968503937007874" top="0.1968503937007874" bottom="0.1968503937007874" header="0.11811023622047245" footer="0.11811023622047245"/>
  <pageSetup fitToHeight="1" fitToWidth="1" horizontalDpi="600" verticalDpi="600" orientation="landscape" paperSize="8" scale="68"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AV201"/>
  <sheetViews>
    <sheetView showGridLines="0" tabSelected="1" view="pageBreakPreview" zoomScaleNormal="85" zoomScaleSheetLayoutView="100" zoomScalePageLayoutView="0" workbookViewId="0" topLeftCell="A1">
      <selection activeCell="AI3" sqref="AI3:AJ3"/>
    </sheetView>
  </sheetViews>
  <sheetFormatPr defaultColWidth="9.140625" defaultRowHeight="15"/>
  <cols>
    <col min="1" max="1" width="1.28515625" style="1" customWidth="1"/>
    <col min="2" max="4" width="6.00390625" style="1" customWidth="1"/>
    <col min="5" max="14" width="3.28125" style="1" customWidth="1"/>
    <col min="15" max="16" width="4.00390625" style="1" customWidth="1"/>
    <col min="17" max="25" width="3.28125" style="1" customWidth="1"/>
    <col min="26" max="38" width="3.421875" style="1" customWidth="1"/>
    <col min="39" max="41" width="3.28125" style="1" customWidth="1"/>
    <col min="42" max="45" width="1.28515625" style="1" customWidth="1"/>
    <col min="46" max="16384" width="9.00390625" style="1" customWidth="1"/>
  </cols>
  <sheetData>
    <row r="1" spans="2:41" ht="21">
      <c r="B1" s="77" t="s">
        <v>7</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row>
    <row r="2" ht="7.5" customHeight="1"/>
    <row r="3" spans="2:41" ht="13.5" customHeight="1">
      <c r="B3" s="78" t="s">
        <v>89</v>
      </c>
      <c r="C3" s="78"/>
      <c r="D3" s="26"/>
      <c r="E3" s="27"/>
      <c r="AF3" s="79" t="s">
        <v>45</v>
      </c>
      <c r="AG3" s="79"/>
      <c r="AH3" s="79"/>
      <c r="AI3" s="80"/>
      <c r="AJ3" s="80"/>
      <c r="AK3" s="2" t="s">
        <v>40</v>
      </c>
      <c r="AL3" s="9"/>
      <c r="AM3" s="2" t="s">
        <v>41</v>
      </c>
      <c r="AN3" s="9"/>
      <c r="AO3" s="2" t="s">
        <v>42</v>
      </c>
    </row>
    <row r="4" ht="7.5" customHeight="1"/>
    <row r="5" ht="14.25" thickBot="1">
      <c r="B5" s="1" t="s">
        <v>154</v>
      </c>
    </row>
    <row r="6" spans="2:41" ht="15" customHeight="1">
      <c r="B6" s="81" t="s">
        <v>1</v>
      </c>
      <c r="C6" s="82"/>
      <c r="D6" s="82"/>
      <c r="E6" s="83"/>
      <c r="F6" s="84"/>
      <c r="G6" s="84"/>
      <c r="H6" s="84"/>
      <c r="I6" s="84"/>
      <c r="J6" s="84"/>
      <c r="K6" s="84"/>
      <c r="L6" s="84"/>
      <c r="M6" s="84"/>
      <c r="N6" s="84"/>
      <c r="O6" s="84"/>
      <c r="P6" s="84"/>
      <c r="Q6" s="84"/>
      <c r="R6" s="84"/>
      <c r="S6" s="84"/>
      <c r="T6" s="84"/>
      <c r="U6" s="84"/>
      <c r="V6" s="84"/>
      <c r="W6" s="84"/>
      <c r="X6" s="84"/>
      <c r="Y6" s="85"/>
      <c r="Z6" s="81" t="s">
        <v>52</v>
      </c>
      <c r="AA6" s="86"/>
      <c r="AB6" s="87"/>
      <c r="AC6" s="91"/>
      <c r="AD6" s="92"/>
      <c r="AE6" s="92"/>
      <c r="AF6" s="92"/>
      <c r="AG6" s="92"/>
      <c r="AH6" s="92"/>
      <c r="AI6" s="92"/>
      <c r="AJ6" s="92"/>
      <c r="AK6" s="92"/>
      <c r="AL6" s="92"/>
      <c r="AM6" s="92"/>
      <c r="AN6" s="92"/>
      <c r="AO6" s="93"/>
    </row>
    <row r="7" spans="2:41" ht="21" customHeight="1" thickBot="1">
      <c r="B7" s="97" t="s">
        <v>0</v>
      </c>
      <c r="C7" s="98"/>
      <c r="D7" s="98"/>
      <c r="E7" s="99"/>
      <c r="F7" s="100"/>
      <c r="G7" s="100"/>
      <c r="H7" s="100"/>
      <c r="I7" s="100"/>
      <c r="J7" s="100"/>
      <c r="K7" s="100"/>
      <c r="L7" s="100"/>
      <c r="M7" s="100"/>
      <c r="N7" s="100"/>
      <c r="O7" s="100"/>
      <c r="P7" s="100"/>
      <c r="Q7" s="100"/>
      <c r="R7" s="100"/>
      <c r="S7" s="100"/>
      <c r="T7" s="100"/>
      <c r="U7" s="100"/>
      <c r="V7" s="100"/>
      <c r="W7" s="100"/>
      <c r="X7" s="100"/>
      <c r="Y7" s="101"/>
      <c r="Z7" s="88"/>
      <c r="AA7" s="89"/>
      <c r="AB7" s="90"/>
      <c r="AC7" s="94"/>
      <c r="AD7" s="95"/>
      <c r="AE7" s="95"/>
      <c r="AF7" s="95"/>
      <c r="AG7" s="95"/>
      <c r="AH7" s="95"/>
      <c r="AI7" s="95"/>
      <c r="AJ7" s="95"/>
      <c r="AK7" s="95"/>
      <c r="AL7" s="95"/>
      <c r="AM7" s="95"/>
      <c r="AN7" s="95"/>
      <c r="AO7" s="96"/>
    </row>
    <row r="8" spans="2:41" ht="39.75" customHeight="1" thickBot="1">
      <c r="B8" s="102" t="s">
        <v>116</v>
      </c>
      <c r="C8" s="103"/>
      <c r="D8" s="104"/>
      <c r="E8" s="91"/>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3"/>
    </row>
    <row r="9" spans="2:41" ht="46.5" customHeight="1" thickBot="1">
      <c r="B9" s="268" t="s">
        <v>118</v>
      </c>
      <c r="C9" s="269"/>
      <c r="D9" s="270"/>
      <c r="E9" s="271"/>
      <c r="F9" s="272"/>
      <c r="G9" s="272"/>
      <c r="H9" s="272"/>
      <c r="I9" s="272"/>
      <c r="J9" s="272"/>
      <c r="K9" s="44"/>
      <c r="L9" s="284">
        <f>IF(E9="インターンシップ","*実働日数5日以上で設定してください。"&amp;CHAR(10)&amp;"*実働日数の半数以上は、職場での就業体験を実施してください。なお、企業でテレワークが常態化している場合は全日WEBで実施可能です。"&amp;CHAR(10)&amp;"*インターンシップ終了後、必ず学生にフィードバックを行ってください。※本学指定の様式がございます(A4 1枚程度)"&amp;CHAR(10)&amp;"*取得した学生情報の採用活動への活用は、採用活動開始以降に限り可能です。",IF(E9="企業体験","",""))</f>
      </c>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5"/>
    </row>
    <row r="10" spans="2:48" ht="21" customHeight="1">
      <c r="B10" s="102" t="s">
        <v>74</v>
      </c>
      <c r="C10" s="103"/>
      <c r="D10" s="104"/>
      <c r="E10" s="108" t="s">
        <v>49</v>
      </c>
      <c r="F10" s="109"/>
      <c r="G10" s="10"/>
      <c r="H10" s="34" t="s">
        <v>41</v>
      </c>
      <c r="I10" s="10"/>
      <c r="J10" s="34" t="s">
        <v>43</v>
      </c>
      <c r="K10" s="288">
        <f>IF(AND(G10&lt;&gt;"",I10&lt;&gt;""),TEXT("2024/"&amp;G10&amp;"/"&amp;I10,"aaa"),"")</f>
      </c>
      <c r="L10" s="34" t="s">
        <v>44</v>
      </c>
      <c r="M10" s="13"/>
      <c r="N10" s="34" t="s">
        <v>41</v>
      </c>
      <c r="O10" s="10"/>
      <c r="P10" s="34" t="s">
        <v>43</v>
      </c>
      <c r="Q10" s="288">
        <f>IF(AND(M10&lt;&gt;"",O10&lt;&gt;""),TEXT("2024/"&amp;M10&amp;"/"&amp;O10,"aaa"),"")</f>
      </c>
      <c r="R10" s="35" t="s">
        <v>47</v>
      </c>
      <c r="S10" s="109" t="s">
        <v>48</v>
      </c>
      <c r="T10" s="109"/>
      <c r="U10" s="109"/>
      <c r="V10" s="11"/>
      <c r="W10" s="110" t="s">
        <v>51</v>
      </c>
      <c r="X10" s="110"/>
      <c r="Y10" s="111" t="s">
        <v>50</v>
      </c>
      <c r="Z10" s="111"/>
      <c r="AA10" s="111"/>
      <c r="AB10" s="12"/>
      <c r="AC10" s="36" t="s">
        <v>35</v>
      </c>
      <c r="AD10" s="75"/>
      <c r="AE10" s="36" t="s">
        <v>36</v>
      </c>
      <c r="AF10" s="36" t="s">
        <v>37</v>
      </c>
      <c r="AG10" s="12"/>
      <c r="AH10" s="36" t="s">
        <v>35</v>
      </c>
      <c r="AI10" s="75"/>
      <c r="AJ10" s="111" t="s">
        <v>38</v>
      </c>
      <c r="AK10" s="111"/>
      <c r="AL10" s="111"/>
      <c r="AM10" s="12"/>
      <c r="AN10" s="112" t="s">
        <v>39</v>
      </c>
      <c r="AO10" s="113"/>
      <c r="AT10" s="76"/>
      <c r="AU10" s="76"/>
      <c r="AV10" s="76" t="str">
        <f>CONCATENATE("2024","/",M10,"/",O10)</f>
        <v>2024//</v>
      </c>
    </row>
    <row r="11" spans="2:41" ht="29.25" customHeight="1" thickBot="1">
      <c r="B11" s="105"/>
      <c r="C11" s="106"/>
      <c r="D11" s="107"/>
      <c r="E11" s="281" t="s">
        <v>189</v>
      </c>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3"/>
    </row>
    <row r="12" spans="2:41" ht="30.75" customHeight="1" thickBot="1">
      <c r="B12" s="117" t="s">
        <v>164</v>
      </c>
      <c r="C12" s="118"/>
      <c r="D12" s="118"/>
      <c r="E12" s="119"/>
      <c r="F12" s="120"/>
      <c r="G12" s="120"/>
      <c r="H12" s="120"/>
      <c r="I12" s="120"/>
      <c r="J12" s="120"/>
      <c r="K12" s="121">
        <f>IF(E12="対面","研修地","")</f>
      </c>
      <c r="L12" s="121"/>
      <c r="M12" s="121"/>
      <c r="N12" s="121"/>
      <c r="O12" s="122">
        <f>IF(E12="対面","都道府県：","")</f>
      </c>
      <c r="P12" s="122"/>
      <c r="Q12" s="122"/>
      <c r="R12" s="123"/>
      <c r="S12" s="123"/>
      <c r="T12" s="123"/>
      <c r="U12" s="123"/>
      <c r="V12" s="122">
        <f>IF(E12="対面","住所：",IF(E12="検討中","特記事項：",""))</f>
      </c>
      <c r="W12" s="122"/>
      <c r="X12" s="122"/>
      <c r="Y12" s="122"/>
      <c r="Z12" s="124"/>
      <c r="AA12" s="124"/>
      <c r="AB12" s="124"/>
      <c r="AC12" s="124"/>
      <c r="AD12" s="124"/>
      <c r="AE12" s="124"/>
      <c r="AF12" s="124"/>
      <c r="AG12" s="124"/>
      <c r="AH12" s="124"/>
      <c r="AI12" s="124"/>
      <c r="AJ12" s="124"/>
      <c r="AK12" s="124"/>
      <c r="AL12" s="124"/>
      <c r="AM12" s="124"/>
      <c r="AN12" s="124"/>
      <c r="AO12" s="125"/>
    </row>
    <row r="13" spans="2:41" ht="16.5" customHeight="1">
      <c r="B13" s="126" t="s">
        <v>67</v>
      </c>
      <c r="C13" s="127"/>
      <c r="D13" s="128"/>
      <c r="E13" s="135" t="s">
        <v>28</v>
      </c>
      <c r="F13" s="136"/>
      <c r="G13" s="136"/>
      <c r="H13" s="139" t="s">
        <v>68</v>
      </c>
      <c r="I13" s="139"/>
      <c r="J13" s="139"/>
      <c r="K13" s="14"/>
      <c r="L13" s="140" t="s">
        <v>23</v>
      </c>
      <c r="M13" s="141"/>
      <c r="N13" s="141"/>
      <c r="O13" s="144" t="s">
        <v>14</v>
      </c>
      <c r="P13" s="145"/>
      <c r="Q13" s="146"/>
      <c r="R13" s="14"/>
      <c r="S13" s="136" t="s">
        <v>2</v>
      </c>
      <c r="T13" s="136"/>
      <c r="U13" s="136"/>
      <c r="V13" s="144" t="s">
        <v>18</v>
      </c>
      <c r="W13" s="145"/>
      <c r="X13" s="146"/>
      <c r="Y13" s="14"/>
      <c r="Z13" s="136" t="s">
        <v>4</v>
      </c>
      <c r="AA13" s="136"/>
      <c r="AB13" s="136"/>
      <c r="AC13" s="157" t="s">
        <v>158</v>
      </c>
      <c r="AD13" s="158"/>
      <c r="AE13" s="158"/>
      <c r="AF13" s="158"/>
      <c r="AG13" s="158"/>
      <c r="AH13" s="158"/>
      <c r="AI13" s="158"/>
      <c r="AJ13" s="158"/>
      <c r="AK13" s="158"/>
      <c r="AL13" s="158"/>
      <c r="AM13" s="158"/>
      <c r="AN13" s="159"/>
      <c r="AO13" s="18"/>
    </row>
    <row r="14" spans="2:41" ht="16.5" customHeight="1">
      <c r="B14" s="129"/>
      <c r="C14" s="130"/>
      <c r="D14" s="131"/>
      <c r="E14" s="137"/>
      <c r="F14" s="137"/>
      <c r="G14" s="137"/>
      <c r="H14" s="147" t="s">
        <v>8</v>
      </c>
      <c r="I14" s="147"/>
      <c r="J14" s="147"/>
      <c r="K14" s="15"/>
      <c r="L14" s="142"/>
      <c r="M14" s="142"/>
      <c r="N14" s="142"/>
      <c r="O14" s="148" t="s">
        <v>9</v>
      </c>
      <c r="P14" s="149"/>
      <c r="Q14" s="150"/>
      <c r="R14" s="16"/>
      <c r="S14" s="137"/>
      <c r="T14" s="137"/>
      <c r="U14" s="137"/>
      <c r="V14" s="148" t="s">
        <v>19</v>
      </c>
      <c r="W14" s="149"/>
      <c r="X14" s="150"/>
      <c r="Y14" s="16"/>
      <c r="Z14" s="137"/>
      <c r="AA14" s="137"/>
      <c r="AB14" s="137"/>
      <c r="AC14" s="160" t="s">
        <v>46</v>
      </c>
      <c r="AD14" s="161"/>
      <c r="AE14" s="161"/>
      <c r="AF14" s="161"/>
      <c r="AG14" s="161"/>
      <c r="AH14" s="161"/>
      <c r="AI14" s="161"/>
      <c r="AJ14" s="161"/>
      <c r="AK14" s="161"/>
      <c r="AL14" s="161"/>
      <c r="AM14" s="161"/>
      <c r="AN14" s="162"/>
      <c r="AO14" s="19"/>
    </row>
    <row r="15" spans="2:41" ht="16.5" customHeight="1">
      <c r="B15" s="129"/>
      <c r="C15" s="130"/>
      <c r="D15" s="131"/>
      <c r="E15" s="137"/>
      <c r="F15" s="137"/>
      <c r="G15" s="137"/>
      <c r="H15" s="147" t="s">
        <v>11</v>
      </c>
      <c r="I15" s="147"/>
      <c r="J15" s="147"/>
      <c r="K15" s="16"/>
      <c r="L15" s="142"/>
      <c r="M15" s="142"/>
      <c r="N15" s="142"/>
      <c r="O15" s="148" t="s">
        <v>10</v>
      </c>
      <c r="P15" s="149"/>
      <c r="Q15" s="150" t="s">
        <v>3</v>
      </c>
      <c r="R15" s="16"/>
      <c r="S15" s="137"/>
      <c r="T15" s="137"/>
      <c r="U15" s="137"/>
      <c r="V15" s="148" t="s">
        <v>14</v>
      </c>
      <c r="W15" s="149"/>
      <c r="X15" s="150"/>
      <c r="Y15" s="16"/>
      <c r="Z15" s="137"/>
      <c r="AA15" s="137"/>
      <c r="AB15" s="137"/>
      <c r="AC15" s="160" t="s">
        <v>32</v>
      </c>
      <c r="AD15" s="161"/>
      <c r="AE15" s="161"/>
      <c r="AF15" s="161"/>
      <c r="AG15" s="161"/>
      <c r="AH15" s="161"/>
      <c r="AI15" s="161"/>
      <c r="AJ15" s="161"/>
      <c r="AK15" s="161"/>
      <c r="AL15" s="161"/>
      <c r="AM15" s="161"/>
      <c r="AN15" s="162"/>
      <c r="AO15" s="19"/>
    </row>
    <row r="16" spans="2:41" ht="16.5" customHeight="1">
      <c r="B16" s="129"/>
      <c r="C16" s="130"/>
      <c r="D16" s="131"/>
      <c r="E16" s="137"/>
      <c r="F16" s="137"/>
      <c r="G16" s="137"/>
      <c r="H16" s="147" t="s">
        <v>13</v>
      </c>
      <c r="I16" s="147"/>
      <c r="J16" s="147"/>
      <c r="K16" s="16"/>
      <c r="L16" s="142"/>
      <c r="M16" s="142"/>
      <c r="N16" s="142"/>
      <c r="O16" s="148" t="s">
        <v>20</v>
      </c>
      <c r="P16" s="149"/>
      <c r="Q16" s="150"/>
      <c r="R16" s="16"/>
      <c r="S16" s="137"/>
      <c r="T16" s="137"/>
      <c r="U16" s="137"/>
      <c r="V16" s="148" t="s">
        <v>24</v>
      </c>
      <c r="W16" s="149"/>
      <c r="X16" s="150"/>
      <c r="Y16" s="16"/>
      <c r="Z16" s="137"/>
      <c r="AA16" s="137"/>
      <c r="AB16" s="137"/>
      <c r="AC16" s="160" t="s">
        <v>77</v>
      </c>
      <c r="AD16" s="161"/>
      <c r="AE16" s="161"/>
      <c r="AF16" s="161"/>
      <c r="AG16" s="161"/>
      <c r="AH16" s="161"/>
      <c r="AI16" s="161"/>
      <c r="AJ16" s="161"/>
      <c r="AK16" s="161"/>
      <c r="AL16" s="161"/>
      <c r="AM16" s="161"/>
      <c r="AN16" s="162"/>
      <c r="AO16" s="19"/>
    </row>
    <row r="17" spans="2:41" ht="16.5" customHeight="1">
      <c r="B17" s="129"/>
      <c r="C17" s="130"/>
      <c r="D17" s="131"/>
      <c r="E17" s="137"/>
      <c r="F17" s="137"/>
      <c r="G17" s="137"/>
      <c r="H17" s="147" t="s">
        <v>12</v>
      </c>
      <c r="I17" s="147"/>
      <c r="J17" s="147"/>
      <c r="K17" s="17"/>
      <c r="L17" s="142"/>
      <c r="M17" s="142"/>
      <c r="N17" s="142"/>
      <c r="O17" s="148" t="s">
        <v>17</v>
      </c>
      <c r="P17" s="149"/>
      <c r="Q17" s="150"/>
      <c r="R17" s="16"/>
      <c r="S17" s="137"/>
      <c r="T17" s="137"/>
      <c r="U17" s="137"/>
      <c r="V17" s="148" t="s">
        <v>25</v>
      </c>
      <c r="W17" s="149"/>
      <c r="X17" s="150"/>
      <c r="Y17" s="16"/>
      <c r="Z17" s="137"/>
      <c r="AA17" s="137"/>
      <c r="AB17" s="137"/>
      <c r="AC17" s="160" t="s">
        <v>33</v>
      </c>
      <c r="AD17" s="161"/>
      <c r="AE17" s="161"/>
      <c r="AF17" s="161"/>
      <c r="AG17" s="161"/>
      <c r="AH17" s="161"/>
      <c r="AI17" s="161"/>
      <c r="AJ17" s="161"/>
      <c r="AK17" s="161"/>
      <c r="AL17" s="161"/>
      <c r="AM17" s="161"/>
      <c r="AN17" s="162"/>
      <c r="AO17" s="19"/>
    </row>
    <row r="18" spans="2:41" ht="16.5" customHeight="1">
      <c r="B18" s="129"/>
      <c r="C18" s="130"/>
      <c r="D18" s="131"/>
      <c r="E18" s="137"/>
      <c r="F18" s="137"/>
      <c r="G18" s="137"/>
      <c r="H18" s="147" t="s">
        <v>27</v>
      </c>
      <c r="I18" s="147"/>
      <c r="J18" s="147"/>
      <c r="K18" s="16"/>
      <c r="L18" s="142"/>
      <c r="M18" s="142"/>
      <c r="N18" s="142"/>
      <c r="O18" s="148" t="s">
        <v>16</v>
      </c>
      <c r="P18" s="149"/>
      <c r="Q18" s="150"/>
      <c r="R18" s="16"/>
      <c r="S18" s="137"/>
      <c r="T18" s="137"/>
      <c r="U18" s="137"/>
      <c r="V18" s="148" t="s">
        <v>4</v>
      </c>
      <c r="W18" s="149"/>
      <c r="X18" s="150"/>
      <c r="Y18" s="16"/>
      <c r="Z18" s="137"/>
      <c r="AA18" s="137"/>
      <c r="AB18" s="137"/>
      <c r="AC18" s="160" t="s">
        <v>79</v>
      </c>
      <c r="AD18" s="161"/>
      <c r="AE18" s="161"/>
      <c r="AF18" s="161"/>
      <c r="AG18" s="161"/>
      <c r="AH18" s="161"/>
      <c r="AI18" s="161"/>
      <c r="AJ18" s="161"/>
      <c r="AK18" s="161"/>
      <c r="AL18" s="161"/>
      <c r="AM18" s="161"/>
      <c r="AN18" s="162"/>
      <c r="AO18" s="19"/>
    </row>
    <row r="19" spans="2:41" ht="16.5" customHeight="1">
      <c r="B19" s="129"/>
      <c r="C19" s="130"/>
      <c r="D19" s="131"/>
      <c r="E19" s="137"/>
      <c r="F19" s="137"/>
      <c r="G19" s="137"/>
      <c r="H19" s="147" t="s">
        <v>26</v>
      </c>
      <c r="I19" s="147"/>
      <c r="J19" s="147"/>
      <c r="K19" s="16"/>
      <c r="L19" s="142"/>
      <c r="M19" s="142"/>
      <c r="N19" s="142"/>
      <c r="O19" s="148" t="s">
        <v>21</v>
      </c>
      <c r="P19" s="149"/>
      <c r="Q19" s="150"/>
      <c r="R19" s="16"/>
      <c r="S19" s="163" t="s">
        <v>29</v>
      </c>
      <c r="T19" s="164"/>
      <c r="U19" s="165"/>
      <c r="V19" s="148" t="s">
        <v>30</v>
      </c>
      <c r="W19" s="149"/>
      <c r="X19" s="150"/>
      <c r="Y19" s="16"/>
      <c r="Z19" s="137"/>
      <c r="AA19" s="137"/>
      <c r="AB19" s="137"/>
      <c r="AC19" s="160" t="s">
        <v>78</v>
      </c>
      <c r="AD19" s="161"/>
      <c r="AE19" s="161"/>
      <c r="AF19" s="161"/>
      <c r="AG19" s="161"/>
      <c r="AH19" s="161"/>
      <c r="AI19" s="161"/>
      <c r="AJ19" s="161"/>
      <c r="AK19" s="161"/>
      <c r="AL19" s="161"/>
      <c r="AM19" s="161"/>
      <c r="AN19" s="162"/>
      <c r="AO19" s="19"/>
    </row>
    <row r="20" spans="2:41" ht="16.5" customHeight="1">
      <c r="B20" s="129"/>
      <c r="C20" s="130"/>
      <c r="D20" s="131"/>
      <c r="E20" s="137"/>
      <c r="F20" s="137"/>
      <c r="G20" s="137"/>
      <c r="H20" s="147" t="s">
        <v>22</v>
      </c>
      <c r="I20" s="147"/>
      <c r="J20" s="147"/>
      <c r="K20" s="16"/>
      <c r="L20" s="142"/>
      <c r="M20" s="142"/>
      <c r="N20" s="142"/>
      <c r="O20" s="137" t="s">
        <v>15</v>
      </c>
      <c r="P20" s="137"/>
      <c r="Q20" s="137"/>
      <c r="R20" s="16"/>
      <c r="S20" s="166"/>
      <c r="T20" s="167"/>
      <c r="U20" s="168"/>
      <c r="V20" s="148" t="s">
        <v>31</v>
      </c>
      <c r="W20" s="149"/>
      <c r="X20" s="150"/>
      <c r="Y20" s="16"/>
      <c r="Z20" s="137"/>
      <c r="AA20" s="137"/>
      <c r="AB20" s="137"/>
      <c r="AC20" s="160" t="s">
        <v>81</v>
      </c>
      <c r="AD20" s="161"/>
      <c r="AE20" s="161"/>
      <c r="AF20" s="161"/>
      <c r="AG20" s="161"/>
      <c r="AH20" s="161"/>
      <c r="AI20" s="161"/>
      <c r="AJ20" s="161"/>
      <c r="AK20" s="161"/>
      <c r="AL20" s="161"/>
      <c r="AM20" s="161"/>
      <c r="AN20" s="162"/>
      <c r="AO20" s="19"/>
    </row>
    <row r="21" spans="2:41" ht="16.5" customHeight="1">
      <c r="B21" s="129"/>
      <c r="C21" s="130"/>
      <c r="D21" s="131"/>
      <c r="E21" s="138"/>
      <c r="F21" s="138"/>
      <c r="G21" s="138"/>
      <c r="H21" s="169" t="s">
        <v>4</v>
      </c>
      <c r="I21" s="169"/>
      <c r="J21" s="169"/>
      <c r="K21" s="16"/>
      <c r="L21" s="143"/>
      <c r="M21" s="143"/>
      <c r="N21" s="143"/>
      <c r="O21" s="169" t="s">
        <v>4</v>
      </c>
      <c r="P21" s="169"/>
      <c r="Q21" s="169"/>
      <c r="R21" s="16"/>
      <c r="S21" s="166"/>
      <c r="T21" s="167"/>
      <c r="U21" s="168"/>
      <c r="V21" s="163" t="s">
        <v>34</v>
      </c>
      <c r="W21" s="164"/>
      <c r="X21" s="165"/>
      <c r="Y21" s="16"/>
      <c r="Z21" s="138"/>
      <c r="AA21" s="138"/>
      <c r="AB21" s="138"/>
      <c r="AC21" s="160" t="s">
        <v>88</v>
      </c>
      <c r="AD21" s="161"/>
      <c r="AE21" s="161"/>
      <c r="AF21" s="161"/>
      <c r="AG21" s="161"/>
      <c r="AH21" s="161"/>
      <c r="AI21" s="161"/>
      <c r="AJ21" s="161"/>
      <c r="AK21" s="161"/>
      <c r="AL21" s="161"/>
      <c r="AM21" s="161"/>
      <c r="AN21" s="162"/>
      <c r="AO21" s="20"/>
    </row>
    <row r="22" spans="2:41" ht="13.5">
      <c r="B22" s="129"/>
      <c r="C22" s="130"/>
      <c r="D22" s="131"/>
      <c r="E22" s="170" t="s">
        <v>63</v>
      </c>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2"/>
    </row>
    <row r="23" spans="2:41" ht="29.25" customHeight="1">
      <c r="B23" s="129"/>
      <c r="C23" s="130"/>
      <c r="D23" s="131"/>
      <c r="E23" s="151"/>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3"/>
    </row>
    <row r="24" spans="2:41" ht="29.25" customHeight="1">
      <c r="B24" s="129"/>
      <c r="C24" s="130"/>
      <c r="D24" s="131"/>
      <c r="E24" s="151"/>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3"/>
    </row>
    <row r="25" spans="2:41" ht="29.25" customHeight="1">
      <c r="B25" s="129"/>
      <c r="C25" s="130"/>
      <c r="D25" s="131"/>
      <c r="E25" s="151"/>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3"/>
    </row>
    <row r="26" spans="2:41" ht="28.5" customHeight="1" thickBot="1">
      <c r="B26" s="132"/>
      <c r="C26" s="133"/>
      <c r="D26" s="134"/>
      <c r="E26" s="154" t="s">
        <v>92</v>
      </c>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6"/>
    </row>
    <row r="27" spans="2:41" ht="21" customHeight="1">
      <c r="B27" s="81" t="s">
        <v>73</v>
      </c>
      <c r="C27" s="86"/>
      <c r="D27" s="87"/>
      <c r="E27" s="109" t="s">
        <v>56</v>
      </c>
      <c r="F27" s="109"/>
      <c r="G27" s="109"/>
      <c r="H27" s="109"/>
      <c r="I27" s="84"/>
      <c r="J27" s="84"/>
      <c r="K27" s="84"/>
      <c r="L27" s="84"/>
      <c r="M27" s="84"/>
      <c r="N27" s="84"/>
      <c r="O27" s="84"/>
      <c r="P27" s="84"/>
      <c r="Q27" s="84"/>
      <c r="R27" s="84"/>
      <c r="S27" s="84"/>
      <c r="T27" s="84"/>
      <c r="U27" s="84"/>
      <c r="V27" s="84"/>
      <c r="W27" s="84"/>
      <c r="X27" s="84"/>
      <c r="Y27" s="84"/>
      <c r="Z27" s="109" t="s">
        <v>57</v>
      </c>
      <c r="AA27" s="109"/>
      <c r="AB27" s="109"/>
      <c r="AC27" s="92"/>
      <c r="AD27" s="92"/>
      <c r="AE27" s="92"/>
      <c r="AF27" s="92"/>
      <c r="AG27" s="92"/>
      <c r="AH27" s="92"/>
      <c r="AI27" s="92"/>
      <c r="AJ27" s="92"/>
      <c r="AK27" s="92"/>
      <c r="AL27" s="92"/>
      <c r="AM27" s="92"/>
      <c r="AN27" s="92"/>
      <c r="AO27" s="93"/>
    </row>
    <row r="28" spans="2:41" ht="21" customHeight="1" thickBot="1">
      <c r="B28" s="88"/>
      <c r="C28" s="89"/>
      <c r="D28" s="90"/>
      <c r="E28" s="173" t="s">
        <v>58</v>
      </c>
      <c r="F28" s="173"/>
      <c r="G28" s="174"/>
      <c r="H28" s="174"/>
      <c r="I28" s="174"/>
      <c r="J28" s="174"/>
      <c r="K28" s="174"/>
      <c r="L28" s="174"/>
      <c r="M28" s="174"/>
      <c r="N28" s="174"/>
      <c r="O28" s="173" t="s">
        <v>60</v>
      </c>
      <c r="P28" s="173"/>
      <c r="Q28" s="174"/>
      <c r="R28" s="174"/>
      <c r="S28" s="174"/>
      <c r="T28" s="174"/>
      <c r="U28" s="174"/>
      <c r="V28" s="174"/>
      <c r="W28" s="174"/>
      <c r="X28" s="174"/>
      <c r="Y28" s="174"/>
      <c r="Z28" s="173" t="s">
        <v>59</v>
      </c>
      <c r="AA28" s="173"/>
      <c r="AB28" s="173"/>
      <c r="AC28" s="175"/>
      <c r="AD28" s="176"/>
      <c r="AE28" s="176"/>
      <c r="AF28" s="176"/>
      <c r="AG28" s="176"/>
      <c r="AH28" s="176"/>
      <c r="AI28" s="176"/>
      <c r="AJ28" s="176"/>
      <c r="AK28" s="176"/>
      <c r="AL28" s="176"/>
      <c r="AM28" s="176"/>
      <c r="AN28" s="176"/>
      <c r="AO28" s="177"/>
    </row>
    <row r="29" spans="2:41" ht="7.5" customHeight="1">
      <c r="B29" s="4"/>
      <c r="C29" s="4"/>
      <c r="D29" s="4"/>
      <c r="E29" s="3"/>
      <c r="F29" s="3"/>
      <c r="G29" s="5"/>
      <c r="H29" s="5"/>
      <c r="I29" s="5"/>
      <c r="J29" s="5"/>
      <c r="K29" s="5"/>
      <c r="L29" s="5"/>
      <c r="M29" s="5"/>
      <c r="N29" s="5"/>
      <c r="O29" s="3"/>
      <c r="P29" s="3"/>
      <c r="Q29" s="5"/>
      <c r="R29" s="5"/>
      <c r="S29" s="5"/>
      <c r="T29" s="5"/>
      <c r="U29" s="5"/>
      <c r="V29" s="5"/>
      <c r="W29" s="5"/>
      <c r="X29" s="5"/>
      <c r="Y29" s="5"/>
      <c r="Z29" s="3"/>
      <c r="AA29" s="3"/>
      <c r="AB29" s="3"/>
      <c r="AC29" s="6"/>
      <c r="AD29" s="7"/>
      <c r="AE29" s="7"/>
      <c r="AF29" s="7"/>
      <c r="AG29" s="7"/>
      <c r="AH29" s="7"/>
      <c r="AI29" s="7"/>
      <c r="AJ29" s="7"/>
      <c r="AK29" s="7"/>
      <c r="AL29" s="7"/>
      <c r="AM29" s="7"/>
      <c r="AN29" s="7"/>
      <c r="AO29" s="7"/>
    </row>
    <row r="30" spans="2:41" ht="7.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ht="21" customHeight="1" thickBot="1">
      <c r="B31" s="1" t="s">
        <v>155</v>
      </c>
    </row>
    <row r="32" spans="2:41" ht="14.25" customHeight="1">
      <c r="B32" s="81" t="s">
        <v>85</v>
      </c>
      <c r="C32" s="86"/>
      <c r="D32" s="87"/>
      <c r="E32" s="181"/>
      <c r="F32" s="182"/>
      <c r="G32" s="182"/>
      <c r="H32" s="187" t="s">
        <v>157</v>
      </c>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9"/>
    </row>
    <row r="33" spans="2:41" ht="19.5" customHeight="1">
      <c r="B33" s="178"/>
      <c r="C33" s="179"/>
      <c r="D33" s="180"/>
      <c r="E33" s="183"/>
      <c r="F33" s="184"/>
      <c r="G33" s="184"/>
      <c r="H33" s="167" t="str">
        <f>IF($E$32&lt;&gt;"選考なし","合否決定日：","")</f>
        <v>合否決定日：</v>
      </c>
      <c r="I33" s="167"/>
      <c r="J33" s="167"/>
      <c r="K33" s="167"/>
      <c r="L33" s="25"/>
      <c r="M33" s="33" t="str">
        <f>IF($E$32&lt;&gt;"選考なし","月","")</f>
        <v>月</v>
      </c>
      <c r="N33" s="25"/>
      <c r="O33" s="33" t="str">
        <f>IF($E$32&lt;&gt;"選考なし","日","")</f>
        <v>日</v>
      </c>
      <c r="P33" s="190" t="str">
        <f>IF($E$32&lt;&gt;"選考なし","選考試験（有・無）","")</f>
        <v>選考試験（有・無）</v>
      </c>
      <c r="Q33" s="190"/>
      <c r="R33" s="190"/>
      <c r="S33" s="190"/>
      <c r="T33" s="190"/>
      <c r="U33" s="24"/>
      <c r="V33" s="167" t="str">
        <f>IF($E$32&lt;&gt;"選考なし",(IF($U$33&lt;&gt;"無","選考試験日：","")),"")</f>
        <v>選考試験日：</v>
      </c>
      <c r="W33" s="167"/>
      <c r="X33" s="167"/>
      <c r="Y33" s="167"/>
      <c r="Z33" s="25"/>
      <c r="AA33" s="33" t="str">
        <f>IF($E$32&lt;&gt;"選考なし",(IF($U$33&lt;&gt;"無","月","")),"")</f>
        <v>月</v>
      </c>
      <c r="AB33" s="25"/>
      <c r="AC33" s="33" t="str">
        <f>IF($E$32&lt;&gt;"選考なし",(IF($U$33&lt;&gt;"無","日","")),"")</f>
        <v>日</v>
      </c>
      <c r="AD33" s="167" t="str">
        <f>IF($E$32&lt;&gt;"選考なし",(IF($U$33&lt;&gt;"無","選考場所：","")),"")</f>
        <v>選考場所：</v>
      </c>
      <c r="AE33" s="167"/>
      <c r="AF33" s="167"/>
      <c r="AG33" s="191"/>
      <c r="AH33" s="191"/>
      <c r="AI33" s="191"/>
      <c r="AJ33" s="191"/>
      <c r="AK33" s="191"/>
      <c r="AL33" s="191"/>
      <c r="AM33" s="191"/>
      <c r="AN33" s="191"/>
      <c r="AO33" s="192"/>
    </row>
    <row r="34" spans="2:41" ht="14.25" customHeight="1" thickBot="1">
      <c r="B34" s="88"/>
      <c r="C34" s="89"/>
      <c r="D34" s="90"/>
      <c r="E34" s="185"/>
      <c r="F34" s="186"/>
      <c r="G34" s="186"/>
      <c r="H34" s="193" t="s">
        <v>153</v>
      </c>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4"/>
    </row>
    <row r="35" spans="2:41" ht="21" customHeight="1" thickBot="1">
      <c r="B35" s="195" t="s">
        <v>86</v>
      </c>
      <c r="C35" s="196"/>
      <c r="D35" s="196"/>
      <c r="E35" s="197"/>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9"/>
    </row>
    <row r="36" spans="2:41" ht="7.5" customHeight="1">
      <c r="B36" s="4"/>
      <c r="C36" s="4"/>
      <c r="D36" s="4"/>
      <c r="E36" s="3"/>
      <c r="F36" s="3"/>
      <c r="G36" s="5"/>
      <c r="H36" s="5"/>
      <c r="I36" s="5"/>
      <c r="J36" s="5"/>
      <c r="K36" s="5"/>
      <c r="L36" s="5"/>
      <c r="M36" s="5"/>
      <c r="N36" s="5"/>
      <c r="O36" s="3"/>
      <c r="P36" s="3"/>
      <c r="Q36" s="5"/>
      <c r="R36" s="5"/>
      <c r="S36" s="5"/>
      <c r="T36" s="5"/>
      <c r="U36" s="5"/>
      <c r="V36" s="5"/>
      <c r="W36" s="5"/>
      <c r="X36" s="5"/>
      <c r="Y36" s="5"/>
      <c r="Z36" s="3"/>
      <c r="AA36" s="3"/>
      <c r="AB36" s="3"/>
      <c r="AC36" s="6"/>
      <c r="AD36" s="7"/>
      <c r="AE36" s="7"/>
      <c r="AF36" s="7"/>
      <c r="AG36" s="7"/>
      <c r="AH36" s="7"/>
      <c r="AI36" s="7"/>
      <c r="AJ36" s="7"/>
      <c r="AK36" s="7"/>
      <c r="AL36" s="7"/>
      <c r="AM36" s="7"/>
      <c r="AN36" s="7"/>
      <c r="AO36" s="7"/>
    </row>
    <row r="37" spans="2:41" ht="7.5" customHeight="1">
      <c r="B37" s="4"/>
      <c r="C37" s="4"/>
      <c r="D37" s="4"/>
      <c r="E37" s="4"/>
      <c r="F37" s="4"/>
      <c r="G37" s="4"/>
      <c r="H37" s="4"/>
      <c r="I37" s="4"/>
      <c r="J37" s="4"/>
      <c r="K37" s="4"/>
      <c r="L37" s="4"/>
      <c r="M37" s="4"/>
      <c r="N37" s="4"/>
      <c r="O37" s="4"/>
      <c r="P37" s="4"/>
      <c r="Q37" s="4"/>
      <c r="R37" s="4"/>
      <c r="S37" s="4"/>
      <c r="T37" s="4"/>
      <c r="AC37" s="4"/>
      <c r="AD37" s="4"/>
      <c r="AE37" s="4"/>
      <c r="AF37" s="4"/>
      <c r="AG37" s="4"/>
      <c r="AH37" s="4"/>
      <c r="AI37" s="4"/>
      <c r="AJ37" s="4"/>
      <c r="AK37" s="4"/>
      <c r="AL37" s="4"/>
      <c r="AM37" s="4"/>
      <c r="AN37" s="4"/>
      <c r="AO37" s="4"/>
    </row>
    <row r="38" ht="21" customHeight="1" thickBot="1">
      <c r="B38" s="1" t="s">
        <v>156</v>
      </c>
    </row>
    <row r="39" spans="2:48" ht="19.5" customHeight="1">
      <c r="B39" s="200" t="s">
        <v>6</v>
      </c>
      <c r="C39" s="86"/>
      <c r="D39" s="86"/>
      <c r="E39" s="201"/>
      <c r="F39" s="202"/>
      <c r="G39" s="202"/>
      <c r="H39" s="202"/>
      <c r="I39" s="202"/>
      <c r="J39" s="202"/>
      <c r="K39" s="202"/>
      <c r="L39" s="205" t="s">
        <v>152</v>
      </c>
      <c r="M39" s="205"/>
      <c r="N39" s="205"/>
      <c r="O39" s="205"/>
      <c r="P39" s="205"/>
      <c r="Q39" s="205"/>
      <c r="R39" s="205"/>
      <c r="S39" s="207">
        <f>IF($E$39="その他の期限","その他の期限の場合→","")</f>
      </c>
      <c r="T39" s="207"/>
      <c r="U39" s="207"/>
      <c r="V39" s="207"/>
      <c r="W39" s="207"/>
      <c r="X39" s="207"/>
      <c r="Y39" s="207"/>
      <c r="Z39" s="207"/>
      <c r="AA39" s="21"/>
      <c r="AB39" s="32">
        <f>IF($E$39="その他の期限","月","")</f>
      </c>
      <c r="AC39" s="21"/>
      <c r="AD39" s="32">
        <f>IF($E$39="その他の期限","日","")</f>
      </c>
      <c r="AE39" s="208"/>
      <c r="AF39" s="208"/>
      <c r="AG39" s="208"/>
      <c r="AH39" s="208"/>
      <c r="AI39" s="208"/>
      <c r="AJ39" s="208"/>
      <c r="AK39" s="208"/>
      <c r="AL39" s="208"/>
      <c r="AM39" s="208"/>
      <c r="AN39" s="208"/>
      <c r="AO39" s="209"/>
      <c r="AU39" s="55"/>
      <c r="AV39" s="55"/>
    </row>
    <row r="40" spans="2:41" ht="15" customHeight="1" thickBot="1">
      <c r="B40" s="88"/>
      <c r="C40" s="89"/>
      <c r="D40" s="89"/>
      <c r="E40" s="203"/>
      <c r="F40" s="204"/>
      <c r="G40" s="204"/>
      <c r="H40" s="204"/>
      <c r="I40" s="204"/>
      <c r="J40" s="204"/>
      <c r="K40" s="204"/>
      <c r="L40" s="206"/>
      <c r="M40" s="206"/>
      <c r="N40" s="206"/>
      <c r="O40" s="206"/>
      <c r="P40" s="206"/>
      <c r="Q40" s="206"/>
      <c r="R40" s="206"/>
      <c r="S40" s="210" t="s">
        <v>94</v>
      </c>
      <c r="T40" s="210"/>
      <c r="U40" s="210"/>
      <c r="V40" s="210"/>
      <c r="W40" s="210"/>
      <c r="X40" s="210"/>
      <c r="Y40" s="210"/>
      <c r="Z40" s="210"/>
      <c r="AA40" s="210"/>
      <c r="AB40" s="210"/>
      <c r="AC40" s="210"/>
      <c r="AD40" s="210"/>
      <c r="AE40" s="210"/>
      <c r="AF40" s="210"/>
      <c r="AG40" s="210"/>
      <c r="AH40" s="210"/>
      <c r="AI40" s="210"/>
      <c r="AJ40" s="210"/>
      <c r="AK40" s="210"/>
      <c r="AL40" s="210"/>
      <c r="AM40" s="210"/>
      <c r="AN40" s="210"/>
      <c r="AO40" s="211"/>
    </row>
    <row r="41" spans="2:41" ht="29.25" customHeight="1" thickBot="1">
      <c r="B41" s="212" t="s">
        <v>75</v>
      </c>
      <c r="C41" s="179"/>
      <c r="D41" s="180"/>
      <c r="E41" s="183"/>
      <c r="F41" s="184"/>
      <c r="G41" s="31" t="s">
        <v>64</v>
      </c>
      <c r="H41" s="213" t="s">
        <v>91</v>
      </c>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4"/>
    </row>
    <row r="42" spans="2:41" ht="22.5" customHeight="1">
      <c r="B42" s="81" t="s">
        <v>66</v>
      </c>
      <c r="C42" s="82"/>
      <c r="D42" s="215"/>
      <c r="E42" s="219" t="str">
        <f>IF(E9="インターンシップ","","指定なし")</f>
        <v>指定なし</v>
      </c>
      <c r="F42" s="220"/>
      <c r="G42" s="221"/>
      <c r="H42" s="41"/>
      <c r="I42" s="219" t="str">
        <f>IF(E9="インターンシップ","","学部1・2年生")</f>
        <v>学部1・2年生</v>
      </c>
      <c r="J42" s="220"/>
      <c r="K42" s="221"/>
      <c r="L42" s="41"/>
      <c r="M42" s="222" t="s">
        <v>103</v>
      </c>
      <c r="N42" s="223"/>
      <c r="O42" s="226" t="s">
        <v>110</v>
      </c>
      <c r="P42" s="227"/>
      <c r="Q42" s="230"/>
      <c r="R42" s="219" t="s">
        <v>104</v>
      </c>
      <c r="S42" s="220"/>
      <c r="T42" s="221"/>
      <c r="U42" s="37"/>
      <c r="V42" s="219" t="s">
        <v>105</v>
      </c>
      <c r="W42" s="220"/>
      <c r="X42" s="221"/>
      <c r="Y42" s="37"/>
      <c r="Z42" s="219" t="s">
        <v>98</v>
      </c>
      <c r="AA42" s="220"/>
      <c r="AB42" s="221"/>
      <c r="AC42" s="37"/>
      <c r="AD42" s="219" t="s">
        <v>106</v>
      </c>
      <c r="AE42" s="220"/>
      <c r="AF42" s="221"/>
      <c r="AG42" s="37"/>
      <c r="AH42" s="219" t="s">
        <v>95</v>
      </c>
      <c r="AI42" s="220"/>
      <c r="AJ42" s="221"/>
      <c r="AK42" s="37"/>
      <c r="AL42" s="219" t="s">
        <v>99</v>
      </c>
      <c r="AM42" s="220"/>
      <c r="AN42" s="221"/>
      <c r="AO42" s="38"/>
    </row>
    <row r="43" spans="2:41" ht="22.5" customHeight="1" thickBot="1">
      <c r="B43" s="216"/>
      <c r="C43" s="217"/>
      <c r="D43" s="218"/>
      <c r="E43" s="232" t="s">
        <v>102</v>
      </c>
      <c r="F43" s="233"/>
      <c r="G43" s="233"/>
      <c r="H43" s="40"/>
      <c r="I43" s="233" t="s">
        <v>97</v>
      </c>
      <c r="J43" s="233"/>
      <c r="K43" s="234"/>
      <c r="L43" s="42"/>
      <c r="M43" s="224"/>
      <c r="N43" s="225"/>
      <c r="O43" s="228"/>
      <c r="P43" s="229"/>
      <c r="Q43" s="231"/>
      <c r="R43" s="232" t="s">
        <v>107</v>
      </c>
      <c r="S43" s="233"/>
      <c r="T43" s="234"/>
      <c r="U43" s="43"/>
      <c r="V43" s="232" t="s">
        <v>108</v>
      </c>
      <c r="W43" s="233"/>
      <c r="X43" s="234"/>
      <c r="Y43" s="43"/>
      <c r="Z43" s="232" t="s">
        <v>109</v>
      </c>
      <c r="AA43" s="233"/>
      <c r="AB43" s="234"/>
      <c r="AC43" s="43"/>
      <c r="AD43" s="232" t="s">
        <v>96</v>
      </c>
      <c r="AE43" s="233"/>
      <c r="AF43" s="234"/>
      <c r="AG43" s="43"/>
      <c r="AH43" s="232" t="s">
        <v>100</v>
      </c>
      <c r="AI43" s="233"/>
      <c r="AJ43" s="234"/>
      <c r="AK43" s="43"/>
      <c r="AL43" s="232" t="s">
        <v>101</v>
      </c>
      <c r="AM43" s="233"/>
      <c r="AN43" s="234"/>
      <c r="AO43" s="39"/>
    </row>
    <row r="44" spans="2:41" ht="29.25" customHeight="1" thickBot="1">
      <c r="B44" s="81" t="s">
        <v>69</v>
      </c>
      <c r="C44" s="82"/>
      <c r="D44" s="82"/>
      <c r="E44" s="235"/>
      <c r="F44" s="236"/>
      <c r="G44" s="236"/>
      <c r="H44" s="236"/>
      <c r="I44" s="236"/>
      <c r="J44" s="236"/>
      <c r="K44" s="236"/>
      <c r="L44" s="237" t="s">
        <v>83</v>
      </c>
      <c r="M44" s="237"/>
      <c r="N44" s="237"/>
      <c r="O44" s="237"/>
      <c r="P44" s="237"/>
      <c r="Q44" s="238" t="str">
        <f>IF($E$44&lt;&gt;"全額支給",IF($E$44&lt;&gt;"支給しない","　一部支給の場合、限度額→",""),"")</f>
        <v>　一部支給の場合、限度額→</v>
      </c>
      <c r="R44" s="238"/>
      <c r="S44" s="238"/>
      <c r="T44" s="238"/>
      <c r="U44" s="239"/>
      <c r="V44" s="239"/>
      <c r="W44" s="239"/>
      <c r="X44" s="28" t="str">
        <f>IF($E$44&lt;&gt;"全額支給",IF($E$44&lt;&gt;"支給しない","円",""),"")</f>
        <v>円</v>
      </c>
      <c r="Y44" s="240" t="s">
        <v>82</v>
      </c>
      <c r="Z44" s="240"/>
      <c r="AA44" s="240"/>
      <c r="AB44" s="240"/>
      <c r="AC44" s="240"/>
      <c r="AD44" s="240"/>
      <c r="AE44" s="240"/>
      <c r="AF44" s="240"/>
      <c r="AG44" s="240"/>
      <c r="AH44" s="240"/>
      <c r="AI44" s="240"/>
      <c r="AJ44" s="240"/>
      <c r="AK44" s="240"/>
      <c r="AL44" s="240"/>
      <c r="AM44" s="240"/>
      <c r="AN44" s="240"/>
      <c r="AO44" s="241"/>
    </row>
    <row r="45" spans="2:41" ht="29.25" customHeight="1">
      <c r="B45" s="81" t="s">
        <v>84</v>
      </c>
      <c r="C45" s="82"/>
      <c r="D45" s="215"/>
      <c r="E45" s="236"/>
      <c r="F45" s="236"/>
      <c r="G45" s="236"/>
      <c r="H45" s="236"/>
      <c r="I45" s="236"/>
      <c r="J45" s="236"/>
      <c r="K45" s="236"/>
      <c r="L45" s="237" t="s">
        <v>83</v>
      </c>
      <c r="M45" s="237"/>
      <c r="N45" s="237"/>
      <c r="O45" s="237"/>
      <c r="P45" s="237"/>
      <c r="Q45" s="238" t="str">
        <f>IF($E$45&lt;&gt;"全額支給",IF($E$45&lt;&gt;"支給しない","　一部支給の場合、限度額→",""),"")</f>
        <v>　一部支給の場合、限度額→</v>
      </c>
      <c r="R45" s="238"/>
      <c r="S45" s="238"/>
      <c r="T45" s="238"/>
      <c r="U45" s="239"/>
      <c r="V45" s="239"/>
      <c r="W45" s="239"/>
      <c r="X45" s="28" t="str">
        <f>IF($E$45&lt;&gt;"全額支給",IF($E$45&lt;&gt;"支給しない","円",""),"")</f>
        <v>円</v>
      </c>
      <c r="Y45" s="243" t="str">
        <f>IF($E$45&lt;&gt;"支給しない","（支給の場合）学生が帰省先から勤務先へ通える場合は支給しない→","")</f>
        <v>（支給の場合）学生が帰省先から勤務先へ通える場合は支給しない→</v>
      </c>
      <c r="Z45" s="243"/>
      <c r="AA45" s="243"/>
      <c r="AB45" s="243"/>
      <c r="AC45" s="243"/>
      <c r="AD45" s="243"/>
      <c r="AE45" s="243"/>
      <c r="AF45" s="243"/>
      <c r="AG45" s="243"/>
      <c r="AH45" s="243"/>
      <c r="AI45" s="243"/>
      <c r="AJ45" s="243"/>
      <c r="AK45" s="243"/>
      <c r="AL45" s="243"/>
      <c r="AM45" s="243"/>
      <c r="AN45" s="243"/>
      <c r="AO45" s="22"/>
    </row>
    <row r="46" spans="2:41" ht="14.25" thickBot="1">
      <c r="B46" s="216"/>
      <c r="C46" s="217"/>
      <c r="D46" s="218"/>
      <c r="E46" s="242"/>
      <c r="F46" s="242"/>
      <c r="G46" s="242"/>
      <c r="H46" s="242"/>
      <c r="I46" s="242"/>
      <c r="J46" s="242"/>
      <c r="K46" s="242"/>
      <c r="L46" s="155" t="s">
        <v>159</v>
      </c>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6"/>
    </row>
    <row r="47" spans="2:41" ht="15" customHeight="1">
      <c r="B47" s="81" t="s">
        <v>70</v>
      </c>
      <c r="C47" s="82"/>
      <c r="D47" s="215"/>
      <c r="E47" s="235"/>
      <c r="F47" s="236"/>
      <c r="G47" s="236"/>
      <c r="H47" s="236"/>
      <c r="I47" s="236"/>
      <c r="J47" s="236"/>
      <c r="K47" s="236"/>
      <c r="L47" s="109" t="str">
        <f>IF($E$47&lt;&gt;"支給しない","（支給条件：","")</f>
        <v>（支給条件：</v>
      </c>
      <c r="M47" s="109"/>
      <c r="N47" s="109"/>
      <c r="O47" s="109"/>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23" t="str">
        <f>IF($E$47&lt;&gt;"支給しない","）","")</f>
        <v>）</v>
      </c>
    </row>
    <row r="48" spans="2:41" ht="14.25" customHeight="1" thickBot="1">
      <c r="B48" s="216"/>
      <c r="C48" s="217"/>
      <c r="D48" s="218"/>
      <c r="E48" s="244"/>
      <c r="F48" s="242"/>
      <c r="G48" s="242"/>
      <c r="H48" s="242"/>
      <c r="I48" s="242"/>
      <c r="J48" s="242"/>
      <c r="K48" s="242"/>
      <c r="L48" s="286" t="s">
        <v>160</v>
      </c>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7"/>
    </row>
    <row r="49" spans="2:41" ht="22.5" customHeight="1" thickBot="1">
      <c r="B49" s="81" t="s">
        <v>71</v>
      </c>
      <c r="C49" s="82"/>
      <c r="D49" s="215"/>
      <c r="E49" s="236"/>
      <c r="F49" s="236"/>
      <c r="G49" s="236"/>
      <c r="H49" s="236"/>
      <c r="I49" s="236"/>
      <c r="J49" s="236"/>
      <c r="K49" s="236"/>
      <c r="L49" s="109" t="str">
        <f>IF($E$49&lt;&gt;"支給しない","（支給条件：","")</f>
        <v>（支給条件：</v>
      </c>
      <c r="M49" s="109"/>
      <c r="N49" s="109"/>
      <c r="O49" s="109"/>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23" t="str">
        <f>IF($E$49&lt;&gt;"支給しない","）","")</f>
        <v>）</v>
      </c>
    </row>
    <row r="50" spans="2:41" ht="24" customHeight="1">
      <c r="B50" s="81" t="s">
        <v>87</v>
      </c>
      <c r="C50" s="82"/>
      <c r="D50" s="82"/>
      <c r="E50" s="235"/>
      <c r="F50" s="236"/>
      <c r="G50" s="236"/>
      <c r="H50" s="236"/>
      <c r="I50" s="236"/>
      <c r="J50" s="236"/>
      <c r="K50" s="236"/>
      <c r="L50" s="237" t="s">
        <v>83</v>
      </c>
      <c r="M50" s="237"/>
      <c r="N50" s="237"/>
      <c r="O50" s="237"/>
      <c r="P50" s="237"/>
      <c r="Q50" s="238" t="str">
        <f>IF($E$50&lt;&gt;"全額支給",IF($E$50&lt;&gt;"支給しない","　一部支給の場合、限度額→",""),"")</f>
        <v>　一部支給の場合、限度額→</v>
      </c>
      <c r="R50" s="238"/>
      <c r="S50" s="238"/>
      <c r="T50" s="238"/>
      <c r="U50" s="239"/>
      <c r="V50" s="239"/>
      <c r="W50" s="239"/>
      <c r="X50" s="28" t="str">
        <f>IF($E$50&lt;&gt;"全額支給",IF($E$50&lt;&gt;"支給しない","円",""),"")</f>
        <v>円</v>
      </c>
      <c r="Y50" s="243" t="str">
        <f>IF($E$50&lt;&gt;"支給しない","（支給の場合）学生が帰省先から勤務先へ通える場合は支給しない→","")</f>
        <v>（支給の場合）学生が帰省先から勤務先へ通える場合は支給しない→</v>
      </c>
      <c r="Z50" s="243"/>
      <c r="AA50" s="243"/>
      <c r="AB50" s="243"/>
      <c r="AC50" s="243"/>
      <c r="AD50" s="243"/>
      <c r="AE50" s="243"/>
      <c r="AF50" s="243"/>
      <c r="AG50" s="243"/>
      <c r="AH50" s="243"/>
      <c r="AI50" s="243"/>
      <c r="AJ50" s="243"/>
      <c r="AK50" s="243"/>
      <c r="AL50" s="243"/>
      <c r="AM50" s="243"/>
      <c r="AN50" s="243"/>
      <c r="AO50" s="22"/>
    </row>
    <row r="51" spans="2:41" ht="19.5" customHeight="1">
      <c r="B51" s="212"/>
      <c r="C51" s="253"/>
      <c r="D51" s="253"/>
      <c r="E51" s="245"/>
      <c r="F51" s="246"/>
      <c r="G51" s="246"/>
      <c r="H51" s="246"/>
      <c r="I51" s="246"/>
      <c r="J51" s="246"/>
      <c r="K51" s="246"/>
      <c r="L51" s="247" t="str">
        <f>IF($E$50&lt;&gt;"支給しない","支給の場合の提供方法（社員寮提供、ホテル提供、実費清算等）→","")</f>
        <v>支給の場合の提供方法（社員寮提供、ホテル提供、実費清算等）→</v>
      </c>
      <c r="M51" s="247"/>
      <c r="N51" s="247"/>
      <c r="O51" s="247"/>
      <c r="P51" s="247"/>
      <c r="Q51" s="247"/>
      <c r="R51" s="247"/>
      <c r="S51" s="247"/>
      <c r="T51" s="247"/>
      <c r="U51" s="247"/>
      <c r="V51" s="247"/>
      <c r="W51" s="247"/>
      <c r="X51" s="247"/>
      <c r="Y51" s="247"/>
      <c r="Z51" s="247"/>
      <c r="AA51" s="247"/>
      <c r="AB51" s="248"/>
      <c r="AC51" s="248"/>
      <c r="AD51" s="248"/>
      <c r="AE51" s="248"/>
      <c r="AF51" s="248"/>
      <c r="AG51" s="248"/>
      <c r="AH51" s="248"/>
      <c r="AI51" s="248"/>
      <c r="AJ51" s="248"/>
      <c r="AK51" s="248"/>
      <c r="AL51" s="248"/>
      <c r="AM51" s="248"/>
      <c r="AN51" s="248"/>
      <c r="AO51" s="249"/>
    </row>
    <row r="52" spans="2:41" ht="19.5" customHeight="1">
      <c r="B52" s="212"/>
      <c r="C52" s="253"/>
      <c r="D52" s="253"/>
      <c r="E52" s="245"/>
      <c r="F52" s="246"/>
      <c r="G52" s="246"/>
      <c r="H52" s="246"/>
      <c r="I52" s="246"/>
      <c r="J52" s="246"/>
      <c r="K52" s="246"/>
      <c r="L52" s="250" t="str">
        <f>IF($E$50&lt;&gt;"支給しない","（提供条件）","")</f>
        <v>（提供条件）</v>
      </c>
      <c r="M52" s="250"/>
      <c r="N52" s="250"/>
      <c r="O52" s="250"/>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9"/>
    </row>
    <row r="53" spans="2:41" ht="14.25" thickBot="1">
      <c r="B53" s="216"/>
      <c r="C53" s="217"/>
      <c r="D53" s="217"/>
      <c r="E53" s="244"/>
      <c r="F53" s="242"/>
      <c r="G53" s="242"/>
      <c r="H53" s="242"/>
      <c r="I53" s="242"/>
      <c r="J53" s="242"/>
      <c r="K53" s="242"/>
      <c r="L53" s="251" t="s">
        <v>93</v>
      </c>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2"/>
    </row>
    <row r="54" spans="2:41" ht="29.25" customHeight="1">
      <c r="B54" s="212" t="s">
        <v>80</v>
      </c>
      <c r="C54" s="253"/>
      <c r="D54" s="254"/>
      <c r="E54" s="255"/>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7"/>
    </row>
    <row r="55" spans="2:41" ht="29.25" customHeight="1" thickBot="1">
      <c r="B55" s="216"/>
      <c r="C55" s="217"/>
      <c r="D55" s="218"/>
      <c r="E55" s="258"/>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60"/>
    </row>
    <row r="56" spans="2:41" ht="29.25" customHeight="1">
      <c r="B56" s="81" t="s">
        <v>72</v>
      </c>
      <c r="C56" s="82"/>
      <c r="D56" s="215"/>
      <c r="E56" s="255"/>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7"/>
    </row>
    <row r="57" spans="2:41" ht="29.25" customHeight="1">
      <c r="B57" s="212"/>
      <c r="C57" s="253"/>
      <c r="D57" s="254"/>
      <c r="E57" s="151"/>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3"/>
    </row>
    <row r="58" spans="2:41" ht="14.25" thickBot="1">
      <c r="B58" s="216"/>
      <c r="C58" s="217"/>
      <c r="D58" s="218"/>
      <c r="E58" s="261" t="s">
        <v>90</v>
      </c>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3"/>
    </row>
    <row r="59" spans="2:41" ht="7.5" customHeight="1">
      <c r="B59" s="4"/>
      <c r="C59" s="4"/>
      <c r="D59" s="4"/>
      <c r="E59" s="3"/>
      <c r="F59" s="3"/>
      <c r="G59" s="5"/>
      <c r="H59" s="5"/>
      <c r="I59" s="5"/>
      <c r="J59" s="5"/>
      <c r="K59" s="5"/>
      <c r="L59" s="5"/>
      <c r="M59" s="5"/>
      <c r="N59" s="5"/>
      <c r="O59" s="3"/>
      <c r="P59" s="3"/>
      <c r="Q59" s="5"/>
      <c r="R59" s="5"/>
      <c r="S59" s="5"/>
      <c r="T59" s="5"/>
      <c r="U59" s="5"/>
      <c r="V59" s="5"/>
      <c r="W59" s="5"/>
      <c r="X59" s="5"/>
      <c r="Y59" s="5"/>
      <c r="Z59" s="3"/>
      <c r="AA59" s="3"/>
      <c r="AB59" s="3"/>
      <c r="AC59" s="6"/>
      <c r="AD59" s="7"/>
      <c r="AE59" s="7"/>
      <c r="AF59" s="7"/>
      <c r="AG59" s="7"/>
      <c r="AH59" s="7"/>
      <c r="AI59" s="7"/>
      <c r="AJ59" s="7"/>
      <c r="AK59" s="7"/>
      <c r="AL59" s="7"/>
      <c r="AM59" s="7"/>
      <c r="AN59" s="7"/>
      <c r="AO59" s="7"/>
    </row>
    <row r="60" spans="2:41" ht="7.5" customHeight="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ht="21" customHeight="1" thickBot="1">
      <c r="B61" s="1" t="s">
        <v>65</v>
      </c>
    </row>
    <row r="62" spans="2:41" ht="21" customHeight="1">
      <c r="B62" s="81" t="s">
        <v>61</v>
      </c>
      <c r="C62" s="86"/>
      <c r="D62" s="87"/>
      <c r="E62" s="109" t="s">
        <v>56</v>
      </c>
      <c r="F62" s="109"/>
      <c r="G62" s="109"/>
      <c r="H62" s="109"/>
      <c r="I62" s="84"/>
      <c r="J62" s="84"/>
      <c r="K62" s="84"/>
      <c r="L62" s="84"/>
      <c r="M62" s="84"/>
      <c r="N62" s="84"/>
      <c r="O62" s="84"/>
      <c r="P62" s="84"/>
      <c r="Q62" s="84"/>
      <c r="R62" s="84"/>
      <c r="S62" s="84"/>
      <c r="T62" s="84"/>
      <c r="U62" s="84"/>
      <c r="V62" s="84"/>
      <c r="W62" s="84"/>
      <c r="X62" s="84"/>
      <c r="Y62" s="84"/>
      <c r="Z62" s="109" t="s">
        <v>57</v>
      </c>
      <c r="AA62" s="109"/>
      <c r="AB62" s="109"/>
      <c r="AC62" s="92"/>
      <c r="AD62" s="92"/>
      <c r="AE62" s="92"/>
      <c r="AF62" s="92"/>
      <c r="AG62" s="92"/>
      <c r="AH62" s="92"/>
      <c r="AI62" s="92"/>
      <c r="AJ62" s="92"/>
      <c r="AK62" s="92"/>
      <c r="AL62" s="92"/>
      <c r="AM62" s="92"/>
      <c r="AN62" s="92"/>
      <c r="AO62" s="93"/>
    </row>
    <row r="63" spans="2:41" ht="21" customHeight="1" thickBot="1">
      <c r="B63" s="88"/>
      <c r="C63" s="89"/>
      <c r="D63" s="90"/>
      <c r="E63" s="173" t="s">
        <v>58</v>
      </c>
      <c r="F63" s="173"/>
      <c r="G63" s="174"/>
      <c r="H63" s="174"/>
      <c r="I63" s="174"/>
      <c r="J63" s="174"/>
      <c r="K63" s="174"/>
      <c r="L63" s="174"/>
      <c r="M63" s="174"/>
      <c r="N63" s="174"/>
      <c r="O63" s="173" t="s">
        <v>60</v>
      </c>
      <c r="P63" s="173"/>
      <c r="Q63" s="174"/>
      <c r="R63" s="174"/>
      <c r="S63" s="174"/>
      <c r="T63" s="174"/>
      <c r="U63" s="174"/>
      <c r="V63" s="174"/>
      <c r="W63" s="174"/>
      <c r="X63" s="174"/>
      <c r="Y63" s="174"/>
      <c r="Z63" s="173" t="s">
        <v>59</v>
      </c>
      <c r="AA63" s="173"/>
      <c r="AB63" s="173"/>
      <c r="AC63" s="175"/>
      <c r="AD63" s="176"/>
      <c r="AE63" s="176"/>
      <c r="AF63" s="176"/>
      <c r="AG63" s="176"/>
      <c r="AH63" s="176"/>
      <c r="AI63" s="176"/>
      <c r="AJ63" s="176"/>
      <c r="AK63" s="176"/>
      <c r="AL63" s="176"/>
      <c r="AM63" s="176"/>
      <c r="AN63" s="176"/>
      <c r="AO63" s="177"/>
    </row>
    <row r="64" spans="2:41" ht="29.25" customHeight="1" thickBot="1">
      <c r="B64" s="277" t="s">
        <v>62</v>
      </c>
      <c r="C64" s="278"/>
      <c r="D64" s="278"/>
      <c r="E64" s="29" t="s">
        <v>5</v>
      </c>
      <c r="F64" s="279"/>
      <c r="G64" s="279"/>
      <c r="H64" s="30" t="s">
        <v>53</v>
      </c>
      <c r="I64" s="279"/>
      <c r="J64" s="279"/>
      <c r="K64" s="265" t="s">
        <v>54</v>
      </c>
      <c r="L64" s="265"/>
      <c r="M64" s="265"/>
      <c r="N64" s="264"/>
      <c r="O64" s="264"/>
      <c r="P64" s="264"/>
      <c r="Q64" s="265" t="s">
        <v>55</v>
      </c>
      <c r="R64" s="265"/>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7"/>
    </row>
    <row r="65" ht="7.5" customHeight="1"/>
    <row r="66" ht="7.5" customHeight="1"/>
    <row r="67" spans="2:41" ht="13.5">
      <c r="B67" s="275" t="s">
        <v>76</v>
      </c>
      <c r="C67" s="275"/>
      <c r="D67" s="275"/>
      <c r="E67" s="275"/>
      <c r="F67" s="275"/>
      <c r="G67" s="275"/>
      <c r="H67" s="275"/>
      <c r="I67" s="275"/>
      <c r="J67" s="275"/>
      <c r="K67" s="275"/>
      <c r="L67" s="275"/>
      <c r="M67" s="275"/>
      <c r="N67" s="275"/>
      <c r="O67" s="275"/>
      <c r="P67" s="275"/>
      <c r="Q67" s="275"/>
      <c r="R67" s="275"/>
      <c r="S67" s="275"/>
      <c r="T67" s="275"/>
      <c r="U67" s="280" t="s">
        <v>163</v>
      </c>
      <c r="V67" s="280"/>
      <c r="W67" s="280"/>
      <c r="X67" s="280"/>
      <c r="Y67" s="280"/>
      <c r="Z67" s="280"/>
      <c r="AA67" s="280"/>
      <c r="AB67" s="280"/>
      <c r="AC67" s="280"/>
      <c r="AD67" s="280"/>
      <c r="AE67" s="280"/>
      <c r="AF67" s="280"/>
      <c r="AG67" s="280"/>
      <c r="AH67" s="280"/>
      <c r="AI67" s="280"/>
      <c r="AJ67" s="280"/>
      <c r="AK67" s="280"/>
      <c r="AL67" s="280"/>
      <c r="AM67" s="280"/>
      <c r="AN67" s="280"/>
      <c r="AO67" s="280"/>
    </row>
    <row r="68" ht="7.5" customHeight="1"/>
    <row r="69" ht="7.5" customHeight="1">
      <c r="N69" s="8"/>
    </row>
    <row r="70" ht="7.5" customHeight="1"/>
    <row r="71" ht="7.5" customHeight="1"/>
    <row r="201" ht="13.5">
      <c r="A201" s="1" t="s">
        <v>139</v>
      </c>
    </row>
  </sheetData>
  <sheetProtection password="DF17" sheet="1"/>
  <mergeCells count="184">
    <mergeCell ref="B8:D8"/>
    <mergeCell ref="B9:D9"/>
    <mergeCell ref="Q63:Y63"/>
    <mergeCell ref="L52:O52"/>
    <mergeCell ref="R42:T42"/>
    <mergeCell ref="V42:X42"/>
    <mergeCell ref="B44:D44"/>
    <mergeCell ref="L49:O49"/>
    <mergeCell ref="B47:D48"/>
    <mergeCell ref="B49:D49"/>
    <mergeCell ref="S19:U21"/>
    <mergeCell ref="B42:D43"/>
    <mergeCell ref="E42:G42"/>
    <mergeCell ref="I42:K42"/>
    <mergeCell ref="M42:N43"/>
    <mergeCell ref="E43:G43"/>
    <mergeCell ref="O42:P43"/>
    <mergeCell ref="I43:K43"/>
    <mergeCell ref="S40:AO40"/>
    <mergeCell ref="B41:D41"/>
    <mergeCell ref="H20:J20"/>
    <mergeCell ref="H21:J21"/>
    <mergeCell ref="E26:AO26"/>
    <mergeCell ref="I27:Y27"/>
    <mergeCell ref="E28:F28"/>
    <mergeCell ref="G28:N28"/>
    <mergeCell ref="V20:X20"/>
    <mergeCell ref="V21:X21"/>
    <mergeCell ref="Q28:Y28"/>
    <mergeCell ref="E27:H27"/>
    <mergeCell ref="B39:D40"/>
    <mergeCell ref="V33:Y33"/>
    <mergeCell ref="I64:J64"/>
    <mergeCell ref="E45:K46"/>
    <mergeCell ref="E47:K48"/>
    <mergeCell ref="E22:AO22"/>
    <mergeCell ref="K64:M64"/>
    <mergeCell ref="AC27:AO27"/>
    <mergeCell ref="Z28:AB28"/>
    <mergeCell ref="AC28:AO28"/>
    <mergeCell ref="L48:AO48"/>
    <mergeCell ref="B32:D34"/>
    <mergeCell ref="O17:Q17"/>
    <mergeCell ref="B35:D35"/>
    <mergeCell ref="E35:AO35"/>
    <mergeCell ref="AC20:AN20"/>
    <mergeCell ref="AC21:AN21"/>
    <mergeCell ref="Z13:AB21"/>
    <mergeCell ref="S13:U18"/>
    <mergeCell ref="O28:P28"/>
    <mergeCell ref="B12:D12"/>
    <mergeCell ref="O13:Q13"/>
    <mergeCell ref="H13:J13"/>
    <mergeCell ref="H14:J14"/>
    <mergeCell ref="O16:Q16"/>
    <mergeCell ref="L13:N21"/>
    <mergeCell ref="E13:G21"/>
    <mergeCell ref="E12:J12"/>
    <mergeCell ref="O14:Q14"/>
    <mergeCell ref="O12:Q12"/>
    <mergeCell ref="V13:X13"/>
    <mergeCell ref="V14:X14"/>
    <mergeCell ref="Z12:AO12"/>
    <mergeCell ref="V12:Y12"/>
    <mergeCell ref="R12:U12"/>
    <mergeCell ref="K12:N12"/>
    <mergeCell ref="B27:D28"/>
    <mergeCell ref="AC13:AN13"/>
    <mergeCell ref="O19:Q19"/>
    <mergeCell ref="AC19:AN19"/>
    <mergeCell ref="H15:J15"/>
    <mergeCell ref="H17:J17"/>
    <mergeCell ref="H18:J18"/>
    <mergeCell ref="H19:J19"/>
    <mergeCell ref="AC14:AN14"/>
    <mergeCell ref="O18:Q18"/>
    <mergeCell ref="B1:AO1"/>
    <mergeCell ref="B6:D6"/>
    <mergeCell ref="B7:D7"/>
    <mergeCell ref="E10:F10"/>
    <mergeCell ref="AN10:AO10"/>
    <mergeCell ref="Y10:AA10"/>
    <mergeCell ref="AJ10:AL10"/>
    <mergeCell ref="W10:X10"/>
    <mergeCell ref="AI3:AJ3"/>
    <mergeCell ref="E9:J9"/>
    <mergeCell ref="AF3:AH3"/>
    <mergeCell ref="AC6:AO7"/>
    <mergeCell ref="E11:AO11"/>
    <mergeCell ref="Z6:AB7"/>
    <mergeCell ref="E6:Y6"/>
    <mergeCell ref="E7:Y7"/>
    <mergeCell ref="L9:AO9"/>
    <mergeCell ref="E8:AO8"/>
    <mergeCell ref="P47:AN47"/>
    <mergeCell ref="L46:AO46"/>
    <mergeCell ref="B62:D63"/>
    <mergeCell ref="E62:H62"/>
    <mergeCell ref="I62:Y62"/>
    <mergeCell ref="S10:U10"/>
    <mergeCell ref="AC17:AN17"/>
    <mergeCell ref="AC15:AN15"/>
    <mergeCell ref="B10:D11"/>
    <mergeCell ref="B13:D26"/>
    <mergeCell ref="E49:K49"/>
    <mergeCell ref="Q42:Q43"/>
    <mergeCell ref="R43:T43"/>
    <mergeCell ref="P52:AO52"/>
    <mergeCell ref="Q50:T50"/>
    <mergeCell ref="B64:D64"/>
    <mergeCell ref="F64:G64"/>
    <mergeCell ref="B45:D46"/>
    <mergeCell ref="Y45:AN45"/>
    <mergeCell ref="L47:O47"/>
    <mergeCell ref="N64:P64"/>
    <mergeCell ref="AL43:AN43"/>
    <mergeCell ref="AD42:AF42"/>
    <mergeCell ref="L50:P50"/>
    <mergeCell ref="AD43:AF43"/>
    <mergeCell ref="AH43:AJ43"/>
    <mergeCell ref="AC62:AO62"/>
    <mergeCell ref="Q64:R64"/>
    <mergeCell ref="S64:AO64"/>
    <mergeCell ref="L51:AA51"/>
    <mergeCell ref="U67:AO67"/>
    <mergeCell ref="B67:T67"/>
    <mergeCell ref="B54:D55"/>
    <mergeCell ref="B56:D58"/>
    <mergeCell ref="E58:AO58"/>
    <mergeCell ref="Z63:AB63"/>
    <mergeCell ref="AC63:AO63"/>
    <mergeCell ref="E63:F63"/>
    <mergeCell ref="E54:AO55"/>
    <mergeCell ref="G63:N63"/>
    <mergeCell ref="B3:C3"/>
    <mergeCell ref="Y50:AN50"/>
    <mergeCell ref="Q45:T45"/>
    <mergeCell ref="L45:P45"/>
    <mergeCell ref="L44:P44"/>
    <mergeCell ref="Q44:T44"/>
    <mergeCell ref="B50:D53"/>
    <mergeCell ref="O21:Q21"/>
    <mergeCell ref="L53:AO53"/>
    <mergeCell ref="AB51:AO51"/>
    <mergeCell ref="U50:W50"/>
    <mergeCell ref="Y44:AO44"/>
    <mergeCell ref="E41:F41"/>
    <mergeCell ref="P49:AN49"/>
    <mergeCell ref="Z42:AB42"/>
    <mergeCell ref="O63:P63"/>
    <mergeCell ref="Z62:AB62"/>
    <mergeCell ref="E56:AO57"/>
    <mergeCell ref="E50:K53"/>
    <mergeCell ref="V43:X43"/>
    <mergeCell ref="E32:G34"/>
    <mergeCell ref="U45:W45"/>
    <mergeCell ref="H34:AO34"/>
    <mergeCell ref="E44:K44"/>
    <mergeCell ref="Z43:AB43"/>
    <mergeCell ref="U44:W44"/>
    <mergeCell ref="S39:Z39"/>
    <mergeCell ref="AG33:AO33"/>
    <mergeCell ref="H32:AO32"/>
    <mergeCell ref="E39:K40"/>
    <mergeCell ref="L39:R40"/>
    <mergeCell ref="Z27:AB27"/>
    <mergeCell ref="AL42:AN42"/>
    <mergeCell ref="AC18:AN18"/>
    <mergeCell ref="AH42:AJ42"/>
    <mergeCell ref="H41:AO41"/>
    <mergeCell ref="AE39:AO39"/>
    <mergeCell ref="H33:K33"/>
    <mergeCell ref="AD33:AF33"/>
    <mergeCell ref="P33:T33"/>
    <mergeCell ref="E23:AO25"/>
    <mergeCell ref="O20:Q20"/>
    <mergeCell ref="V16:X16"/>
    <mergeCell ref="V17:X17"/>
    <mergeCell ref="V19:X19"/>
    <mergeCell ref="O15:Q15"/>
    <mergeCell ref="V18:X18"/>
    <mergeCell ref="AC16:AN16"/>
    <mergeCell ref="H16:J16"/>
    <mergeCell ref="V15:X15"/>
  </mergeCells>
  <conditionalFormatting sqref="E12">
    <cfRule type="expression" priority="4" dxfId="4" stopIfTrue="1">
      <formula>$H$12="対面"</formula>
    </cfRule>
  </conditionalFormatting>
  <conditionalFormatting sqref="K12:N12">
    <cfRule type="expression" priority="2" dxfId="4" stopIfTrue="1">
      <formula>IF($E$12="対面",TRUE,FALSE)</formula>
    </cfRule>
  </conditionalFormatting>
  <dataValidations count="20">
    <dataValidation type="list" allowBlank="1" showInputMessage="1" showErrorMessage="1" sqref="Y13:Y21">
      <formula1>"○,×"</formula1>
    </dataValidation>
    <dataValidation type="list" allowBlank="1" showInputMessage="1" showErrorMessage="1" sqref="K13:K21 R13:R21 AO13:AO21 AO50 AO45 H43 AO42:AO43 L43 Q42:Q43 U42:U43 Y42:Y43 AC42:AC43 AG42:AG43 AK42:AK43">
      <formula1>"○"</formula1>
    </dataValidation>
    <dataValidation type="list" allowBlank="1" showInputMessage="1" showErrorMessage="1" sqref="U33">
      <formula1>"有,無"</formula1>
    </dataValidation>
    <dataValidation type="whole" allowBlank="1" showInputMessage="1" showErrorMessage="1" sqref="G10 M10 Z33 L33 AA39 AL3">
      <formula1>1</formula1>
      <formula2>12</formula2>
    </dataValidation>
    <dataValidation type="whole" allowBlank="1" showInputMessage="1" showErrorMessage="1" sqref="I10 O10 AB33 N33 AC39 AN3">
      <formula1>1</formula1>
      <formula2>31</formula2>
    </dataValidation>
    <dataValidation type="whole" allowBlank="1" showInputMessage="1" showErrorMessage="1" sqref="V10 E41:F41">
      <formula1>1</formula1>
      <formula2>99</formula2>
    </dataValidation>
    <dataValidation type="whole" allowBlank="1" showInputMessage="1" showErrorMessage="1" sqref="AB10 AG10">
      <formula1>0</formula1>
      <formula2>24</formula2>
    </dataValidation>
    <dataValidation type="whole" allowBlank="1" showInputMessage="1" showErrorMessage="1" sqref="AD10 AI10">
      <formula1>0</formula1>
      <formula2>60</formula2>
    </dataValidation>
    <dataValidation type="whole" allowBlank="1" showInputMessage="1" showErrorMessage="1" sqref="AM10">
      <formula1>0</formula1>
      <formula2>99</formula2>
    </dataValidation>
    <dataValidation type="textLength" operator="equal" allowBlank="1" showInputMessage="1" showErrorMessage="1" sqref="I64:J64">
      <formula1>4</formula1>
    </dataValidation>
    <dataValidation type="whole" allowBlank="1" showInputMessage="1" showErrorMessage="1" sqref="AI3:AJ3">
      <formula1>2016</formula1>
      <formula2>2999</formula2>
    </dataValidation>
    <dataValidation type="list" allowBlank="1" showInputMessage="1" showErrorMessage="1" sqref="E44:E45 E50">
      <formula1>"全額支給,一部支給,支給しない"</formula1>
    </dataValidation>
    <dataValidation type="list" allowBlank="1" showInputMessage="1" showErrorMessage="1" sqref="E49:K49 E47">
      <formula1>"支給する,支給しない"</formula1>
    </dataValidation>
    <dataValidation type="list" allowBlank="1" showInputMessage="1" showErrorMessage="1" sqref="E32:G34">
      <formula1>"選考なし,選考あり"</formula1>
    </dataValidation>
    <dataValidation type="list" allowBlank="1" showInputMessage="1" showErrorMessage="1" sqref="E39:K40">
      <formula1>"6月30日,7月31日,その他の期限"</formula1>
    </dataValidation>
    <dataValidation type="textLength" operator="equal" allowBlank="1" showInputMessage="1" showErrorMessage="1" sqref="F64:G64">
      <formula1>3</formula1>
    </dataValidation>
    <dataValidation type="list" showInputMessage="1" showErrorMessage="1" errorTitle="作業内容のエラー" error="リストの選択肢から選んでください" sqref="E12:J12">
      <formula1>"対面,WEB,ハイフレックス(対面＋WEB),検討中"</formula1>
    </dataValidation>
    <dataValidation type="list" allowBlank="1" showInputMessage="1" showErrorMessage="1" sqref="E9:J9">
      <formula1>"インターンシップ,企業体験"</formula1>
    </dataValidation>
    <dataValidation type="list" allowBlank="1" showInputMessage="1" showErrorMessage="1" sqref="H42">
      <formula1>IF(E9="企業体験",A201,A200)</formula1>
    </dataValidation>
    <dataValidation type="list" allowBlank="1" showInputMessage="1" showErrorMessage="1" sqref="L42">
      <formula1>IF(E9="企業体験",A201,A200)</formula1>
    </dataValidation>
  </dataValidations>
  <hyperlinks>
    <hyperlink ref="B67" r:id="rId1" display="mailto:intern@kanazawa-it.ac.jp"/>
  </hyperlinks>
  <printOptions/>
  <pageMargins left="0.3937007874015748" right="0.1968503937007874" top="0.1968503937007874" bottom="0.1968503937007874" header="0.11811023622047245" footer="0.11811023622047245"/>
  <pageSetup fitToHeight="1" fitToWidth="1" horizontalDpi="600" verticalDpi="600" orientation="portrait" paperSize="9" scale="6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cp:lastPrinted>2023-03-23T08:46:00Z</cp:lastPrinted>
  <dcterms:created xsi:type="dcterms:W3CDTF">2006-09-16T00:00:00Z</dcterms:created>
  <dcterms:modified xsi:type="dcterms:W3CDTF">2024-03-22T02:31:30Z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